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96" activeTab="0"/>
  </bookViews>
  <sheets>
    <sheet name="Sr.No.52 - Crockery" sheetId="1" r:id="rId1"/>
    <sheet name="Sr.No.53 -  Glassware" sheetId="2" r:id="rId2"/>
    <sheet name="Sr.No.54 -  Cutlery &amp; S.S" sheetId="3" r:id="rId3"/>
    <sheet name="Sr. No.55- LINEN ROOM AMENITIES" sheetId="4" r:id="rId4"/>
    <sheet name="Sr. No.56 - Linen - Linen store" sheetId="5" r:id="rId5"/>
    <sheet name="Sr. No.58- LINEN ROOM" sheetId="6" r:id="rId6"/>
    <sheet name="Sr.No.57- gift shop" sheetId="7" r:id="rId7"/>
    <sheet name="Sr.No.57 - GIFT SHOP" sheetId="8" r:id="rId8"/>
    <sheet name="Sr.No.59-CROCKERY CUTLERY" sheetId="9" r:id="rId9"/>
    <sheet name="Sr.No. 60- FURNITURE" sheetId="10" r:id="rId10"/>
    <sheet name="Sr. No.73- ROOM BALCONY DOORS" sheetId="11" r:id="rId11"/>
    <sheet name="Sr.No.68 - DOORS- SHAFT " sheetId="12" r:id="rId12"/>
    <sheet name="Sr. no. 69 play area equip." sheetId="13" r:id="rId13"/>
  </sheets>
  <definedNames>
    <definedName name="_xlnm.Print_Area" localSheetId="12">'Sr. no. 69 play area equip.'!$A:$D</definedName>
    <definedName name="_xlnm.Print_Area" localSheetId="3">'Sr. No.55- LINEN ROOM AMENITIES'!$A:$K</definedName>
    <definedName name="_xlnm.Print_Area" localSheetId="4">'Sr. No.56 - Linen - Linen store'!$A:$I</definedName>
    <definedName name="_xlnm.Print_Area" localSheetId="5">'Sr. No.58- LINEN ROOM'!$A:$C</definedName>
    <definedName name="_xlnm.Print_Area" localSheetId="10">'Sr. No.73- ROOM BALCONY DOORS'!$A:$G</definedName>
    <definedName name="_xlnm.Print_Area" localSheetId="9">'Sr.No. 60- FURNITURE'!$A:$C</definedName>
    <definedName name="_xlnm.Print_Area" localSheetId="0">'Sr.No.52 - Crockery'!$A:$I</definedName>
    <definedName name="_xlnm.Print_Area" localSheetId="1">'Sr.No.53 -  Glassware'!$A:$I</definedName>
    <definedName name="_xlnm.Print_Area" localSheetId="2">'Sr.No.54 -  Cutlery &amp; S.S'!$A:$J</definedName>
    <definedName name="_xlnm.Print_Area" localSheetId="7">'Sr.No.57 - GIFT SHOP'!$A:$C</definedName>
    <definedName name="_xlnm.Print_Area" localSheetId="6">'Sr.No.57- gift shop'!$A:$I</definedName>
    <definedName name="_xlnm.Print_Area" localSheetId="8">'Sr.No.59-CROCKERY CUTLERY'!$A:$D</definedName>
    <definedName name="_xlnm.Print_Area" localSheetId="11">'Sr.No.68 - DOORS- SHAFT '!$A:$C</definedName>
  </definedNames>
  <calcPr fullCalcOnLoad="1"/>
</workbook>
</file>

<file path=xl/sharedStrings.xml><?xml version="1.0" encoding="utf-8"?>
<sst xmlns="http://schemas.openxmlformats.org/spreadsheetml/2006/main" count="1338" uniqueCount="1151">
  <si>
    <t>MAJORDA BEACH RESORT</t>
  </si>
  <si>
    <t>LOCATION :STORES</t>
  </si>
  <si>
    <t xml:space="preserve">DIVISIBLE CROCKERY - CIRCULATION </t>
  </si>
  <si>
    <t>Total Qty</t>
  </si>
  <si>
    <t>Divisible per lot</t>
  </si>
  <si>
    <t>MR. M.K</t>
  </si>
  <si>
    <t>MR. A. DHAWAN</t>
  </si>
  <si>
    <t>MR. J.K</t>
  </si>
  <si>
    <t>MR. R.N.K</t>
  </si>
  <si>
    <t>TOTAL</t>
  </si>
  <si>
    <t xml:space="preserve">WHITE CRUET SETS </t>
  </si>
  <si>
    <t>WHITE BUD VASES</t>
  </si>
  <si>
    <t>WHITE CUPS</t>
  </si>
  <si>
    <t>WHITE SAUCERS</t>
  </si>
  <si>
    <t>WHITE DINNER PLATES</t>
  </si>
  <si>
    <t>WHITE PICKLE TRAY WITH POTS - SET</t>
  </si>
  <si>
    <t>WHITE B&amp;B PLATES</t>
  </si>
  <si>
    <t>WHITE DESSERT PLATES</t>
  </si>
  <si>
    <t>BLUE BORDER SAUCERS</t>
  </si>
  <si>
    <t>BLUE BORDER B &amp; B PLATES</t>
  </si>
  <si>
    <t>BLUE BORDER DESSERT PLATES</t>
  </si>
  <si>
    <t>BLUE BORDER DINNER PLATES</t>
  </si>
  <si>
    <t>BLUE BORDER EGG CUPS</t>
  </si>
  <si>
    <t>BLUE BORDER BUD VASES</t>
  </si>
  <si>
    <t>BLUE BORDER STRAW HOLDERS</t>
  </si>
  <si>
    <t>BLUE GLAZED ASH TRAYS</t>
  </si>
  <si>
    <t>BLUE GLAZED ICE CREAM BOWL</t>
  </si>
  <si>
    <t>BLUE GLAZED BUD VASES</t>
  </si>
  <si>
    <t>BLUE GLAZED BOWLS</t>
  </si>
  <si>
    <t>BLUE GLAZED OVAL DISH SMALL</t>
  </si>
  <si>
    <t>WHITE WITH GOLD BORDER</t>
  </si>
  <si>
    <t>DINNER PLATES</t>
  </si>
  <si>
    <t>DESSERT PLATES</t>
  </si>
  <si>
    <t>SAUCERS BIG</t>
  </si>
  <si>
    <t>B&amp; B PLATES</t>
  </si>
  <si>
    <t xml:space="preserve">SAUCERS  </t>
  </si>
  <si>
    <t>DESSERT BOWLS</t>
  </si>
  <si>
    <t>NAPPY BOWLS</t>
  </si>
  <si>
    <t>MUGS</t>
  </si>
  <si>
    <t xml:space="preserve">CREAMERS </t>
  </si>
  <si>
    <t>SAUCE BOAT</t>
  </si>
  <si>
    <t>SONIA GREEN (GARD)</t>
  </si>
  <si>
    <t>B&amp;B PLATES</t>
  </si>
  <si>
    <t>PASTA PLATES</t>
  </si>
  <si>
    <t>CREAMERS</t>
  </si>
  <si>
    <t>SAUCERS</t>
  </si>
  <si>
    <t>TEA CUPS</t>
  </si>
  <si>
    <t>SUGAR POTS</t>
  </si>
  <si>
    <t>BUD VASES</t>
  </si>
  <si>
    <t>SOUP BOWLS</t>
  </si>
  <si>
    <t>OVAL PLATTERS</t>
  </si>
  <si>
    <t>NAPKIN HOLDERS</t>
  </si>
  <si>
    <t>COFFEE CUPS</t>
  </si>
  <si>
    <t>COFFEE SAUCERS</t>
  </si>
  <si>
    <t xml:space="preserve">SEA SHELLS </t>
  </si>
  <si>
    <t>SUGAR BOWLS</t>
  </si>
  <si>
    <t>BOWLS</t>
  </si>
  <si>
    <t>OVAL PLATTERS (S)</t>
  </si>
  <si>
    <t>TEA POTS</t>
  </si>
  <si>
    <t>ASH TRAYS</t>
  </si>
  <si>
    <t>FLASKS 1 PORTION NEW</t>
  </si>
  <si>
    <t>EAGLE FLASKS 625 ML</t>
  </si>
  <si>
    <t>CERAMIC KATORIS-ORANGE BLUE</t>
  </si>
  <si>
    <t xml:space="preserve">CROCKERY IN STORES </t>
  </si>
  <si>
    <t>BLUE BORDER</t>
  </si>
  <si>
    <t>COFFEE POT S</t>
  </si>
  <si>
    <t>COFFEE POT B</t>
  </si>
  <si>
    <t>CREAMER</t>
  </si>
  <si>
    <t>FRUIT BOWL SMALL</t>
  </si>
  <si>
    <t>TEA SAUCERS</t>
  </si>
  <si>
    <t>TEA POT SMALL</t>
  </si>
  <si>
    <t>TEA POT BIG</t>
  </si>
  <si>
    <t>BLUE DESIGN</t>
  </si>
  <si>
    <t>ASH TRAY</t>
  </si>
  <si>
    <t>BUTTER DISH</t>
  </si>
  <si>
    <t>BUD VASE</t>
  </si>
  <si>
    <t>CUPS DEMITASSE</t>
  </si>
  <si>
    <t>COFFEE POT 1 PTN</t>
  </si>
  <si>
    <t>NAPPY BOWL</t>
  </si>
  <si>
    <t>SUGAR POT</t>
  </si>
  <si>
    <t>SOUP SPOONS</t>
  </si>
  <si>
    <t>SAUCER S/BOWL</t>
  </si>
  <si>
    <t>SAUCERS DEMITASSE</t>
  </si>
  <si>
    <t>TEA POT 2 PTN</t>
  </si>
  <si>
    <t>TEA POT 1 PTN</t>
  </si>
  <si>
    <t>BLUE GLAZED</t>
  </si>
  <si>
    <t>BOWL FRUIT/NAPPY 6"</t>
  </si>
  <si>
    <t>CRUET SALT SHAKER</t>
  </si>
  <si>
    <t>CREAMER BIG</t>
  </si>
  <si>
    <t>CASSEROLE/DONGA L</t>
  </si>
  <si>
    <t>SAUCERS FOR SOUP BOWL</t>
  </si>
  <si>
    <t>CROCKERY CARIBBEAN</t>
  </si>
  <si>
    <t>DEMITASSE SAUCERS</t>
  </si>
  <si>
    <t>DEMITASSE CUPS</t>
  </si>
  <si>
    <t>PLATTER 9"</t>
  </si>
  <si>
    <t>SUGAR BOWL W/LID</t>
  </si>
  <si>
    <t>SALAD BOWL</t>
  </si>
  <si>
    <t>SOUP BOWL</t>
  </si>
  <si>
    <t xml:space="preserve">IMPORTED </t>
  </si>
  <si>
    <t>BUD VASE G/CAFE FV UR</t>
  </si>
  <si>
    <t>CREAMER 4CUP CR OB4 G/CAFE</t>
  </si>
  <si>
    <t>NAPKIN RINGSD SONIA 8040</t>
  </si>
  <si>
    <t>PASTA PLATE SONIA 4525</t>
  </si>
  <si>
    <t>SUGAR POT OVAL SP G/CAFE</t>
  </si>
  <si>
    <t>CROCKERY WHITE</t>
  </si>
  <si>
    <t>BUD VASE FV UR WHITE</t>
  </si>
  <si>
    <t>SAUCER S/BOWL SR RTDC WHITE</t>
  </si>
  <si>
    <t xml:space="preserve">SAUCERS </t>
  </si>
  <si>
    <t>TEA CUPS WHITE DIFF. SIZE</t>
  </si>
  <si>
    <t>SOAP DISH</t>
  </si>
  <si>
    <t>PICKLE TRAY SET</t>
  </si>
  <si>
    <t>B &amp; B PLATES</t>
  </si>
  <si>
    <t>LOCATION : STORES</t>
  </si>
  <si>
    <t>DIVISIBLE GLASSWARE - CIRCULATION</t>
  </si>
  <si>
    <t>A. P WINE</t>
  </si>
  <si>
    <t>BEER GOBLETS</t>
  </si>
  <si>
    <t>BOROSIL BOWLS</t>
  </si>
  <si>
    <t>BRANDY GOBLET</t>
  </si>
  <si>
    <t>CHAMPAGNE FLUTE</t>
  </si>
  <si>
    <t>CHAMPAGNE FLUTE WHITE</t>
  </si>
  <si>
    <t>CHAMPAGNE SAUCERS</t>
  </si>
  <si>
    <t>CHAMPAGNE TULIP</t>
  </si>
  <si>
    <t>DECANTERS</t>
  </si>
  <si>
    <t>DESIGNED DECANTERS</t>
  </si>
  <si>
    <t>GLASS BOWLS SMALL 4"</t>
  </si>
  <si>
    <t>GLASS DECANTERS BIG</t>
  </si>
  <si>
    <t>GLASS SAUCE BOAT</t>
  </si>
  <si>
    <t>HI BALL GLASSES</t>
  </si>
  <si>
    <t>JUICE GLASSES</t>
  </si>
  <si>
    <t>LIQUOR GLASS</t>
  </si>
  <si>
    <t>MARTINI LARGE</t>
  </si>
  <si>
    <t>MARTINI SMALL</t>
  </si>
  <si>
    <t>OLD FASHION GLASSES</t>
  </si>
  <si>
    <t>PARFAIT GLASSES</t>
  </si>
  <si>
    <t>PILSNER BEER</t>
  </si>
  <si>
    <t>PILSNER SMALL</t>
  </si>
  <si>
    <t>PLASTIC TUMBLERS</t>
  </si>
  <si>
    <t>PYRAMID GLASSES</t>
  </si>
  <si>
    <t>ROLLY POLLY</t>
  </si>
  <si>
    <t>TOM COLLIN</t>
  </si>
  <si>
    <t>VIP GLASSES</t>
  </si>
  <si>
    <t>WATER GOBLET</t>
  </si>
  <si>
    <t>WATER GOBLETS BLUE</t>
  </si>
  <si>
    <t>WHITE WINE GLASSES</t>
  </si>
  <si>
    <t>ZOMBE</t>
  </si>
  <si>
    <t>GLASSWARE NEW IN STORES</t>
  </si>
  <si>
    <t>CUT GLASS</t>
  </si>
  <si>
    <t>BEER GOBLET</t>
  </si>
  <si>
    <t>WHITE WINE</t>
  </si>
  <si>
    <t>BATHROOM</t>
  </si>
  <si>
    <t>HI BALL</t>
  </si>
  <si>
    <t>JUICE</t>
  </si>
  <si>
    <t>PLAIN GLASS</t>
  </si>
  <si>
    <t>OIL VINEGAR</t>
  </si>
  <si>
    <t>GLASS CHIMNEY BRASS LAMPS</t>
  </si>
  <si>
    <t>GLASS CHIMNEY SS LAMPS</t>
  </si>
  <si>
    <t>GLASS BOWLS 4"</t>
  </si>
  <si>
    <t>CHAMPAGNE SAUCER</t>
  </si>
  <si>
    <t>DECANTERS 250 ML</t>
  </si>
  <si>
    <t>SHERRY</t>
  </si>
  <si>
    <t>CHAMPAGNE TULIP BIG</t>
  </si>
  <si>
    <t>OLD FASHION</t>
  </si>
  <si>
    <t>YERA GLASSES</t>
  </si>
  <si>
    <t>JUICE (HI BALL SMALL)</t>
  </si>
  <si>
    <t>DECANTERS 1 LTR</t>
  </si>
  <si>
    <t>PYRAMID MARTINI LUMINARC</t>
  </si>
  <si>
    <t>OCEAN LYRA 6 OZ</t>
  </si>
  <si>
    <t>TILTED GLASS</t>
  </si>
  <si>
    <t>CRYSTAL GLASS BRANDY BALOON</t>
  </si>
  <si>
    <t>MARTINI</t>
  </si>
  <si>
    <t>OLD FASHIONED</t>
  </si>
  <si>
    <t>TILTED CRYSTAL GOBLETS</t>
  </si>
  <si>
    <t>BOROSIL MIXING BOWL 8X12 RECT &amp; 2.4 L</t>
  </si>
  <si>
    <t xml:space="preserve">CIRCULATION CUTLERY </t>
  </si>
  <si>
    <t>LOCATION - K/STEWARDING</t>
  </si>
  <si>
    <t>Sr. No.</t>
  </si>
  <si>
    <t>CUTLERY</t>
  </si>
  <si>
    <t>AP SPOONS PLAIN</t>
  </si>
  <si>
    <t>AP SPOONS W/DESIGN</t>
  </si>
  <si>
    <t>AP FORKS PLAIN</t>
  </si>
  <si>
    <t>AP FORKS DESIGNED</t>
  </si>
  <si>
    <t>ICE TEA SPOONS</t>
  </si>
  <si>
    <t>PASTRY FORKS</t>
  </si>
  <si>
    <t>AP KNIVES</t>
  </si>
  <si>
    <t>AP KNIVES WITH DESIGN</t>
  </si>
  <si>
    <t>SOUP SPOONS W/DESIGN</t>
  </si>
  <si>
    <t>TEA SPOONS</t>
  </si>
  <si>
    <t>KITCHEN ITEMS</t>
  </si>
  <si>
    <t>S.S TRAY SQUARE HOLLOW</t>
  </si>
  <si>
    <t>S.S FRYING PAN</t>
  </si>
  <si>
    <t>S.S SAUCE PAN</t>
  </si>
  <si>
    <t>S.S PALTA</t>
  </si>
  <si>
    <t>COPPER BASE PAN SMALL</t>
  </si>
  <si>
    <t>S.S SOUP LADDLES</t>
  </si>
  <si>
    <t>S.S CHINESES LADDLE</t>
  </si>
  <si>
    <t>S.S LADDLES</t>
  </si>
  <si>
    <t>S.S TONGS</t>
  </si>
  <si>
    <t>S.S CURD KATORIES</t>
  </si>
  <si>
    <t>S.S SAUCE BOAT</t>
  </si>
  <si>
    <t>S.S PLATE ROUND</t>
  </si>
  <si>
    <t>S.S HUNDI</t>
  </si>
  <si>
    <t>S.S OVAL PLATTERS</t>
  </si>
  <si>
    <t>S.S FUEL CONTAINER + SERVING DISH</t>
  </si>
  <si>
    <t>S.S FINGER BOWLS</t>
  </si>
  <si>
    <t>S.S VENUS ENTRÉE DISH</t>
  </si>
  <si>
    <t>S.S ICECREAM CUPS</t>
  </si>
  <si>
    <t>S.S. CREAMERS</t>
  </si>
  <si>
    <t>S.S KATORIES</t>
  </si>
  <si>
    <t>S.S FOOD PAN RECTANGULAR SMALL</t>
  </si>
  <si>
    <t>S.S JUICE DISPENSERS</t>
  </si>
  <si>
    <t>S.S FOOD SERVER ROUND</t>
  </si>
  <si>
    <t>S.S FOOD SERVER BIG</t>
  </si>
  <si>
    <t>S.S WATER JUGS</t>
  </si>
  <si>
    <t>S.S PLATES BIG</t>
  </si>
  <si>
    <t>S.S FOOD PAN BOWLS</t>
  </si>
  <si>
    <t>S.S ENTRÉE DISH</t>
  </si>
  <si>
    <t>S.S FOOD PAN BIG RECTANGULAR</t>
  </si>
  <si>
    <t>S.S FOOD PAN ROUND BIG</t>
  </si>
  <si>
    <t>S.S SOUP CONTAINERS</t>
  </si>
  <si>
    <t>OVAL SALAD MIRROR TRAY</t>
  </si>
  <si>
    <t>SOUP TOUREEN BLACK</t>
  </si>
  <si>
    <t>S.S ROUND PANS RECT. BIG</t>
  </si>
  <si>
    <t>S.S TISSUE HOLDERS</t>
  </si>
  <si>
    <t>S.S CANDLE STANDS</t>
  </si>
  <si>
    <t>GLASS CHIMNEYS</t>
  </si>
  <si>
    <t>PLASTIC BLACK OVAL TRAYS</t>
  </si>
  <si>
    <t>S.S FRUIT BASKETS WIRE</t>
  </si>
  <si>
    <t>SQUARE MIRRORS</t>
  </si>
  <si>
    <t>MINERAL WATER BOTTLE HOLDERS - CANE</t>
  </si>
  <si>
    <t>WATER BOTTLE HOLDER BIG - CANE</t>
  </si>
  <si>
    <t>BAMBOO BASKETS SMALL</t>
  </si>
  <si>
    <t>BAMBOO BASKETS BIG</t>
  </si>
  <si>
    <t>ACRYLIC FOOD COVERS</t>
  </si>
  <si>
    <t>PLASTIC BOWLS COLOURED</t>
  </si>
  <si>
    <t>WIRE BASKETS</t>
  </si>
  <si>
    <t>PLASTIC CHILLER BUSKETS RED</t>
  </si>
  <si>
    <t>COFFEE FLASKS</t>
  </si>
  <si>
    <t>TEA FLASKS</t>
  </si>
  <si>
    <t>WINE CHILLER ACRYLIC</t>
  </si>
  <si>
    <t>JUICE JARS ACRYLIC</t>
  </si>
  <si>
    <t>ACRYLIC TRAYS BIG/MED./SMALL</t>
  </si>
  <si>
    <t>LOCATION :EDR</t>
  </si>
  <si>
    <t>S.S CHAFFING DISHES</t>
  </si>
  <si>
    <t>CHAFFING DISH - BLACK</t>
  </si>
  <si>
    <t>S.S FOOD PAN</t>
  </si>
  <si>
    <t xml:space="preserve">CUTLERY IN STORES </t>
  </si>
  <si>
    <t>ITEMS</t>
  </si>
  <si>
    <t>A.P. KNIVES PARMA</t>
  </si>
  <si>
    <t>SERVICE FORK PARMA</t>
  </si>
  <si>
    <t xml:space="preserve">STEAK KNIFE </t>
  </si>
  <si>
    <t>SOUP SPOON SYMPHONY</t>
  </si>
  <si>
    <t>SOUP SPOON LIGHTHOUSE</t>
  </si>
  <si>
    <t>VENUS 114 AP KNIVES FORGED</t>
  </si>
  <si>
    <t>VENUS 114 SOUP SPOONS</t>
  </si>
  <si>
    <t>VENUS 114 AP SPOONS</t>
  </si>
  <si>
    <t>VENUS 113 AP KNIFE FORGED</t>
  </si>
  <si>
    <t>VENUS 113 SOUP SPOONS</t>
  </si>
  <si>
    <t>VENUS 112 AP KNIVES FORGED</t>
  </si>
  <si>
    <t>VENUS 112 SOUP SPOONS</t>
  </si>
  <si>
    <t>VENUS 112 TEA SPOONS</t>
  </si>
  <si>
    <t>VENUS 114 TEA SPOONS</t>
  </si>
  <si>
    <t>SOUP SPOONS SYMPHONY</t>
  </si>
  <si>
    <t>DOZ</t>
  </si>
  <si>
    <t>A.P SPOONS SYMPHONY</t>
  </si>
  <si>
    <t>A.P FORKS</t>
  </si>
  <si>
    <t>BUTTER KNIFE</t>
  </si>
  <si>
    <t>STOCK OF STEELWARE ITEMS</t>
  </si>
  <si>
    <t>ENTREE DISH 7X5.5" PR701 VENUS</t>
  </si>
  <si>
    <t>ENTREE DISH OVAL 9"</t>
  </si>
  <si>
    <t>ENTRÉE DISH 8X6.5" VENUS</t>
  </si>
  <si>
    <t>FINGER BOWL</t>
  </si>
  <si>
    <t>LADDLE - SERVICE PAN SHAPED</t>
  </si>
  <si>
    <t>MILK POTS - 1 P</t>
  </si>
  <si>
    <t>COPPER HANDI 6" DIA 2P W/LID</t>
  </si>
  <si>
    <t>COPPER HANDI 5" DIA 2P W/LID</t>
  </si>
  <si>
    <t>COPPER KADAI 6"</t>
  </si>
  <si>
    <t>ZARA WITH WOODEN HANDLE</t>
  </si>
  <si>
    <t>ICE REMOVAL SCOOP</t>
  </si>
  <si>
    <t>S.S FOOD COVERS</t>
  </si>
  <si>
    <t>S.S SLICERS</t>
  </si>
  <si>
    <t>HAND TOWEL DISPENSER</t>
  </si>
  <si>
    <t>EGG SLICER</t>
  </si>
  <si>
    <t>NIRLEP FRYING PAN</t>
  </si>
  <si>
    <t xml:space="preserve"> ACRYLIC ITEMS </t>
  </si>
  <si>
    <t>ACRYLIC DOME 8 INCH FRUITPLATE</t>
  </si>
  <si>
    <t>ACRYLIC TRAY 24 X 16 YELLOW</t>
  </si>
  <si>
    <t>ACRYLIC TRAY 11.5 X 9.5 -3MM</t>
  </si>
  <si>
    <t>ACRYLIC TRAY BATHROOM 10 X 6.5</t>
  </si>
  <si>
    <t>ACRYLIC CONTINENTAL TRAY 17.5 X 12.5</t>
  </si>
  <si>
    <t>ACRYLIC DOME BIG</t>
  </si>
  <si>
    <t>ACRYLIC TRAYS WHITE SMALL</t>
  </si>
  <si>
    <t>ACRYLIC TRAYS WHITE BIG</t>
  </si>
  <si>
    <t>ANTI SKID TRAYS BLACK</t>
  </si>
  <si>
    <t>ACRYLIC BROWN TRAYS</t>
  </si>
  <si>
    <t>BREAD BASKET BB2111</t>
  </si>
  <si>
    <t>FRUIT BASKET FB 1557</t>
  </si>
  <si>
    <t>FRUIT BASKET FB 1555</t>
  </si>
  <si>
    <t>TRAY ANTI SKID 14"</t>
  </si>
  <si>
    <t>ACRYLIC TRAYS WHITE CUP/SAUCER</t>
  </si>
  <si>
    <t>STIRRER STICKS</t>
  </si>
  <si>
    <t>TEA COFFEE STIRRERS</t>
  </si>
  <si>
    <t>TOOTHPICKS</t>
  </si>
  <si>
    <t>MBR UMBRELLAS</t>
  </si>
  <si>
    <t>CLAY ASHTRAY - BROWN</t>
  </si>
  <si>
    <t>CLAY ASHTRAY - STAR FISH</t>
  </si>
  <si>
    <t>CANDLE HOLDER X 3'S 42939 - 23</t>
  </si>
  <si>
    <t>CANDELS GEL IN GLASS W/GLITTER</t>
  </si>
  <si>
    <t>CLAY CANDLE STAND- WHEEL</t>
  </si>
  <si>
    <t>CLAY SEA HORSE OXIDISED BIG 24"</t>
  </si>
  <si>
    <t>TERRACOTA LAMP SHADES</t>
  </si>
  <si>
    <t>PLASTIC BINS- GROCERIES</t>
  </si>
  <si>
    <t>PLASTIC CRATES- FREEZERS/VEGETABLE</t>
  </si>
  <si>
    <t>PLASTIC CRATES SMALL</t>
  </si>
  <si>
    <t>ROOM AMENITIES &amp; LINEN OF ROOMS</t>
  </si>
  <si>
    <t xml:space="preserve">                                                      </t>
  </si>
  <si>
    <t>LOCATION: ROOMS #403, 404, 406, 407, 408, 409</t>
  </si>
  <si>
    <t>SELECTED</t>
  </si>
  <si>
    <t>TAKEN</t>
  </si>
  <si>
    <t>BED  SHEETS</t>
  </si>
  <si>
    <t>NIGHT SHEETS</t>
  </si>
  <si>
    <t>BATH MATS</t>
  </si>
  <si>
    <t>HAND TOWELS</t>
  </si>
  <si>
    <t>BATH ROBES</t>
  </si>
  <si>
    <t>PILLOW COVERS</t>
  </si>
  <si>
    <t>TOWELS</t>
  </si>
  <si>
    <t>BLANKETS</t>
  </si>
  <si>
    <t>PILLOWS</t>
  </si>
  <si>
    <t>CURTAINS</t>
  </si>
  <si>
    <t>WHITE CURTAINS</t>
  </si>
  <si>
    <t>WHITE T/C</t>
  </si>
  <si>
    <t>BLUE T/C</t>
  </si>
  <si>
    <t>BED COVERS</t>
  </si>
  <si>
    <t>MATTRESS PROTECTORS</t>
  </si>
  <si>
    <t>BATHROOM SLIPPERS</t>
  </si>
  <si>
    <t>PILLOWS NEW</t>
  </si>
  <si>
    <t>BIBLES</t>
  </si>
  <si>
    <t>BHAGVADGITA</t>
  </si>
  <si>
    <t>BUCKETS</t>
  </si>
  <si>
    <t>BATHROOM TELEPHONE</t>
  </si>
  <si>
    <t>BATHROOM GLASSES</t>
  </si>
  <si>
    <t xml:space="preserve">BROWN TRAYS </t>
  </si>
  <si>
    <t>BROWN TRAYS RECTANGLE SMALL</t>
  </si>
  <si>
    <t>BATHROOM BINS</t>
  </si>
  <si>
    <t>CUPS</t>
  </si>
  <si>
    <t>CANE DUST BINS</t>
  </si>
  <si>
    <t>CLAY CANDLE STAND</t>
  </si>
  <si>
    <t>CANE CYLINDRICAL BINS</t>
  </si>
  <si>
    <t>FLASKS</t>
  </si>
  <si>
    <t>IRON</t>
  </si>
  <si>
    <t>IRON BOARD</t>
  </si>
  <si>
    <t>KETTLE WITH TRAY</t>
  </si>
  <si>
    <t>MIRROR RECT. LONG</t>
  </si>
  <si>
    <t>PLASTIC HANGERS</t>
  </si>
  <si>
    <t>PEDESTAL LAMP</t>
  </si>
  <si>
    <t>SHOWER CURTAINS</t>
  </si>
  <si>
    <t>TELEPHONE</t>
  </si>
  <si>
    <t>TABLE LAMP</t>
  </si>
  <si>
    <t>TEA/COFFEE SACHET HOLDERS</t>
  </si>
  <si>
    <t>TEA COFFEE WHITE TRAYS</t>
  </si>
  <si>
    <t>WOODEN HANGERS</t>
  </si>
  <si>
    <t>WOODEN BINS</t>
  </si>
  <si>
    <t>WHITE TRAYS RECT.</t>
  </si>
  <si>
    <t>BODY LOTION</t>
  </si>
  <si>
    <t>BATH FOAM</t>
  </si>
  <si>
    <t>SHAMPOO</t>
  </si>
  <si>
    <t>SOAPS</t>
  </si>
  <si>
    <t>SHOWER CAPS</t>
  </si>
  <si>
    <t>SEWING KITS</t>
  </si>
  <si>
    <t>MATCH BOXES</t>
  </si>
  <si>
    <t>TOILET ROLLS</t>
  </si>
  <si>
    <t>TISSUE BOXES</t>
  </si>
  <si>
    <t>TERRACOTA LAMPS SMALL</t>
  </si>
  <si>
    <t>TERRACOTA LAMPS BIG</t>
  </si>
  <si>
    <t>CLAY COINS</t>
  </si>
  <si>
    <t>DIVISIBLE ROOM AMENITIES IN STORES</t>
  </si>
  <si>
    <t>TOTAL QTY</t>
  </si>
  <si>
    <t>PER SHARE QTY</t>
  </si>
  <si>
    <t>AMOUNT PER SHARE</t>
  </si>
  <si>
    <t>SHAMPOOS</t>
  </si>
  <si>
    <t>MATCH BOXES (1X20)</t>
  </si>
  <si>
    <t>SHAVING KIT</t>
  </si>
  <si>
    <t>FOR YOUR CARE KIT</t>
  </si>
  <si>
    <t>LOCATION: LINEN ROOM</t>
  </si>
  <si>
    <t>DIVISIBLE LINEN FROM LINEN STORE</t>
  </si>
  <si>
    <t>BATH ROBES BROWN NEW</t>
  </si>
  <si>
    <t>BATH ROBES NEW</t>
  </si>
  <si>
    <t>BATH TOWELS NEW</t>
  </si>
  <si>
    <t>BED SHEETS NEW</t>
  </si>
  <si>
    <t>BLANKETS NEW</t>
  </si>
  <si>
    <t>MATRESS PORTECTORS NEW</t>
  </si>
  <si>
    <t>BATH MAT</t>
  </si>
  <si>
    <t>BATH TOWEL</t>
  </si>
  <si>
    <t>BBQ TABLE PATTAS</t>
  </si>
  <si>
    <t>BED SHEETS</t>
  </si>
  <si>
    <t>WHITE CURTAIN</t>
  </si>
  <si>
    <t>BLUE NAPKINS</t>
  </si>
  <si>
    <t>BLUE TABLE CLOTH</t>
  </si>
  <si>
    <t>BATH ROBES BROWN</t>
  </si>
  <si>
    <t>CHAIR BACK COVERS</t>
  </si>
  <si>
    <t>CHECK DUSTERS</t>
  </si>
  <si>
    <t>COOK SCARFS</t>
  </si>
  <si>
    <t>CRUMBLING ORANGE</t>
  </si>
  <si>
    <t>CRUMBLING RED</t>
  </si>
  <si>
    <t>CRUMBLING WHITE</t>
  </si>
  <si>
    <t>CUSHION COVERS BROWN</t>
  </si>
  <si>
    <t>CUSHION COVERS WITH ZIP</t>
  </si>
  <si>
    <t xml:space="preserve">NAPKINS DARK BLUE </t>
  </si>
  <si>
    <t>NAPKINS ORANGE</t>
  </si>
  <si>
    <t>NAPKINS PINK</t>
  </si>
  <si>
    <t>NAPKINS PINK ORANGE</t>
  </si>
  <si>
    <t>NAPKINS WHITE</t>
  </si>
  <si>
    <t>PEACH NAPKINS</t>
  </si>
  <si>
    <t>SEA SHELLS T/CLOTH</t>
  </si>
  <si>
    <t>T/CLOTH BIG SIZE</t>
  </si>
  <si>
    <t>TABLE CLOTH 75 X 54 WHITE</t>
  </si>
  <si>
    <t xml:space="preserve">TABLE CLOTH BROWN </t>
  </si>
  <si>
    <t>TABLE CLOTH ORANGE</t>
  </si>
  <si>
    <t>TABLE CLOTH PEACOCK FEATHER DESIGN</t>
  </si>
  <si>
    <t>TABLE CLOTH PINK</t>
  </si>
  <si>
    <t>TABLE CLOTH RED</t>
  </si>
  <si>
    <t>TABLE CLOTH ROUND</t>
  </si>
  <si>
    <t>TABLE CLOTH WHITE</t>
  </si>
  <si>
    <t>TABLE CLOTH WHITE 100 X 60</t>
  </si>
  <si>
    <t>TABLE CLOTH WHITE 80X80</t>
  </si>
  <si>
    <t>TOWELS PINK</t>
  </si>
  <si>
    <t>TOWELS YELLOW</t>
  </si>
  <si>
    <t>FRILL</t>
  </si>
  <si>
    <t>CUSHIONS SQUARE SMALL</t>
  </si>
  <si>
    <t>SATIN CHAIR COVERS</t>
  </si>
  <si>
    <t>BROWN SELF DESIGN T/C</t>
  </si>
  <si>
    <t>YELLOW PATTAS</t>
  </si>
  <si>
    <t>BLUE PATTAS</t>
  </si>
  <si>
    <t>WHITE PATTAS</t>
  </si>
  <si>
    <t>RED PATTAS</t>
  </si>
  <si>
    <t>DARK PINK PATTAS</t>
  </si>
  <si>
    <t>BEIGE PATTAS</t>
  </si>
  <si>
    <t>GREEN PATTAS</t>
  </si>
  <si>
    <t>PINK PATTAS</t>
  </si>
  <si>
    <t>RED TABLE PATTAS</t>
  </si>
  <si>
    <t>GOLDEN PATTAS</t>
  </si>
  <si>
    <t>GREY PATTAS</t>
  </si>
  <si>
    <t>BLACK PATTAS</t>
  </si>
  <si>
    <t>BLACK SATIN PATTAS</t>
  </si>
  <si>
    <t>TABLE PATTAS PINK</t>
  </si>
  <si>
    <t>LOCATION: LAUNDRY</t>
  </si>
  <si>
    <t>BATHROBES WHITE</t>
  </si>
  <si>
    <t>BATHROBES BROWN</t>
  </si>
  <si>
    <t>BATHROBES CREAM</t>
  </si>
  <si>
    <t>KALARI TOWELS</t>
  </si>
  <si>
    <t>CHAIR COVERS PINK</t>
  </si>
  <si>
    <t>CHAIR COVERS WHITE</t>
  </si>
  <si>
    <t>FRILLS RED SATIN</t>
  </si>
  <si>
    <t>FRILLS YELLOW SATIN</t>
  </si>
  <si>
    <t>FRILLS BLUE SATIN</t>
  </si>
  <si>
    <t>FRILLS WHITE SATIN</t>
  </si>
  <si>
    <t>FRILLS ORANGE SATIN</t>
  </si>
  <si>
    <t>FRILLS PINK</t>
  </si>
  <si>
    <t xml:space="preserve">FRILLS MAROON </t>
  </si>
  <si>
    <t>FRILLS PEACH</t>
  </si>
  <si>
    <t>FRILLS PURPLE</t>
  </si>
  <si>
    <t>FRILLS GREEN</t>
  </si>
  <si>
    <t>CUSHION COVERS ORANGE/YELLOW</t>
  </si>
  <si>
    <t>RED LACE PIECES</t>
  </si>
  <si>
    <t>QTY</t>
  </si>
  <si>
    <t>AUTOMATIC SPRAY DISPENSERS</t>
  </si>
  <si>
    <t>PERFUME FOR DISPENSERS</t>
  </si>
  <si>
    <t>BATHROOM TELEPHONES</t>
  </si>
  <si>
    <t>BLACK UMBRELLA</t>
  </si>
  <si>
    <t>BLANKET</t>
  </si>
  <si>
    <t>BROWN TRAY</t>
  </si>
  <si>
    <t>CANE DUSTBINS</t>
  </si>
  <si>
    <t>COFFEE HOLDERS</t>
  </si>
  <si>
    <t>CURTAINS DIFF. SIZE</t>
  </si>
  <si>
    <t>CURTAINS UNSTTICHED</t>
  </si>
  <si>
    <t>CYLINDRICAL DUST BIN</t>
  </si>
  <si>
    <t>CLAY ASH TRAY STAND</t>
  </si>
  <si>
    <t>FACE TOWEL</t>
  </si>
  <si>
    <t>FLASKS TEA/COFFEE BROWN</t>
  </si>
  <si>
    <t>FLASKS WHITE</t>
  </si>
  <si>
    <t xml:space="preserve">IRON </t>
  </si>
  <si>
    <t>IRON BOARDS</t>
  </si>
  <si>
    <t>KETTLES WITH TRAY</t>
  </si>
  <si>
    <t>LACE CURTAINS</t>
  </si>
  <si>
    <t>LAMP WITH SHADES</t>
  </si>
  <si>
    <t>MATTRESSES PROTECTORS</t>
  </si>
  <si>
    <t>NIGHT SHEET</t>
  </si>
  <si>
    <t>S.S PEDAL DUST BIN</t>
  </si>
  <si>
    <t>PEDESTAL LAMPS DIFFERENT TYPES</t>
  </si>
  <si>
    <t xml:space="preserve">PILLOWS </t>
  </si>
  <si>
    <t>ROOM TELEPHONES</t>
  </si>
  <si>
    <t>SOAP DISH DIFFERENT DESIGN</t>
  </si>
  <si>
    <t>TABLE LAMPS DIFFERENT TYPES</t>
  </si>
  <si>
    <t>TEA COFFEE TRAY WHITE</t>
  </si>
  <si>
    <t>WHITE CURTAINS DIFFERENT TYPES</t>
  </si>
  <si>
    <t>WHITE DUSTBINS</t>
  </si>
  <si>
    <t>WHITE MUG</t>
  </si>
  <si>
    <t>WHITE TRAY</t>
  </si>
  <si>
    <t>WHITE UMBRELLAS</t>
  </si>
  <si>
    <t>WOODEN DUSTBINS</t>
  </si>
  <si>
    <t>LAMP SHADES ONLY</t>
  </si>
  <si>
    <t>PLASTIC WHITE DUSTBINS</t>
  </si>
  <si>
    <t>WHITE BUCKET</t>
  </si>
  <si>
    <r>
      <t>LINEN &amp; ROOM AMENITIES - 7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LOT IN # 402</t>
    </r>
  </si>
  <si>
    <t>EASTERN INTERNATIONAL HOTELS  LTD</t>
  </si>
  <si>
    <t>LIST OF GIFT SHOP ITEMS -7TH LOT</t>
  </si>
  <si>
    <t>ART PAPER PAINTINGS</t>
  </si>
  <si>
    <t>BOUNCING BALLS</t>
  </si>
  <si>
    <t>BEACH SETS SMALL</t>
  </si>
  <si>
    <t>BEACH BALLS</t>
  </si>
  <si>
    <t>DISCOVER BOOKS</t>
  </si>
  <si>
    <t>BOOKS- HOME &amp; ESTATES</t>
  </si>
  <si>
    <t>BOOK EVESCAPE</t>
  </si>
  <si>
    <t>REVERSING HEART DISEASE</t>
  </si>
  <si>
    <t>SRI AUROBINDO OR THE ADVENTURE OF CONCIOUSNESS</t>
  </si>
  <si>
    <t>SRI AUROBINDO VOLUME 3</t>
  </si>
  <si>
    <t>ON THE WAY TO SUPERMANHOOD</t>
  </si>
  <si>
    <t>MOTHER OR THE DEVINE MATERIALISM</t>
  </si>
  <si>
    <t>MOTHER OR THE NEW SPECIES</t>
  </si>
  <si>
    <t>EVOLUTION II</t>
  </si>
  <si>
    <t>THE TRAGEDY OF THE EARTH</t>
  </si>
  <si>
    <t>MOTHER'S LOG</t>
  </si>
  <si>
    <t>INDIA'S REBIRTH</t>
  </si>
  <si>
    <t>INDIA THE MOTHER</t>
  </si>
  <si>
    <t>SRI AUROBINDO VOLUME I</t>
  </si>
  <si>
    <t>SRI AUROBINDO VOLUME II</t>
  </si>
  <si>
    <t>CANDLES PERFUMED ROOM FRESHNERS</t>
  </si>
  <si>
    <t>3" TILE COASTER</t>
  </si>
  <si>
    <t>MUSIC GOAN C.D'S</t>
  </si>
  <si>
    <t>BIRTHDAY CARDS</t>
  </si>
  <si>
    <t>PANTS &amp; T-SHIRT</t>
  </si>
  <si>
    <t>GOA T-SHIRT BIG SIZE</t>
  </si>
  <si>
    <t>GENTS IMPORTED SHORTS 3/4</t>
  </si>
  <si>
    <t>GENTS COTTON SHORTS 3/4</t>
  </si>
  <si>
    <t>GOA SOUVENIR FRIDGE MAGNETS -SQUARE</t>
  </si>
  <si>
    <t>GOA SOUVENIR PLAYING CARDS</t>
  </si>
  <si>
    <t xml:space="preserve">GLASS BOWLS WITH STAND </t>
  </si>
  <si>
    <t>GENTS BEACH SHIRTS</t>
  </si>
  <si>
    <t>GOA SOUVENIR BOTTLE OPENER</t>
  </si>
  <si>
    <t>COMBS</t>
  </si>
  <si>
    <t>HATS STRAW SMALL</t>
  </si>
  <si>
    <t>LADIES CLOTH HATS</t>
  </si>
  <si>
    <t>LADIES WRAP ROUNDS</t>
  </si>
  <si>
    <t>LADIES 3/4 SHORTS (IMPORTED)</t>
  </si>
  <si>
    <t>LADIES SWIM SUITS - BIG SIZE</t>
  </si>
  <si>
    <t>LADIES S/SUITS</t>
  </si>
  <si>
    <t>LADIES CAPRI</t>
  </si>
  <si>
    <t>MARBLE TILE WITH JEWELLERY THEME</t>
  </si>
  <si>
    <t>MBR T-SHIRTS (WITHOUT COLLAR )</t>
  </si>
  <si>
    <t>SARANG</t>
  </si>
  <si>
    <t>INDIA TOURIST MAPS</t>
  </si>
  <si>
    <t>NAIL CUTTER</t>
  </si>
  <si>
    <t>NECKLACES COLOURED</t>
  </si>
  <si>
    <t>PLANT STAND</t>
  </si>
  <si>
    <t>PIZZA PLATES SMALL</t>
  </si>
  <si>
    <t>RUSSIAN MAPS &amp; GUIDE</t>
  </si>
  <si>
    <t>HORN SALT/PEPPER BOXES</t>
  </si>
  <si>
    <t>SUNGLASSES</t>
  </si>
  <si>
    <t>SWIM RINGS</t>
  </si>
  <si>
    <t>SWIMMING GLASSES</t>
  </si>
  <si>
    <t xml:space="preserve">SOFT TOYS </t>
  </si>
  <si>
    <t>SHELL SPOON (S)</t>
  </si>
  <si>
    <t>SHELL SPOON (BIG)</t>
  </si>
  <si>
    <t>SHELL GREETING CARDS (S)</t>
  </si>
  <si>
    <t>TERRACOTA STANDING FIGURES</t>
  </si>
  <si>
    <t>SHELL WATCH BIG</t>
  </si>
  <si>
    <t>ACRYLIC PLATE</t>
  </si>
  <si>
    <t>SHELL GOA KEY CHAINS</t>
  </si>
  <si>
    <t>SHELL POT TOOTHPICK STAND</t>
  </si>
  <si>
    <t>SHELL PLAIN TOOTHPICK</t>
  </si>
  <si>
    <t>SHELL DELUX TOYS</t>
  </si>
  <si>
    <t>SHELL MIRRORS</t>
  </si>
  <si>
    <t>SHELL FLOATING FLOWERS</t>
  </si>
  <si>
    <t>SHELL PKT</t>
  </si>
  <si>
    <t>SHELL BRACELET M.O.P</t>
  </si>
  <si>
    <t>SHELL SET OF 3 FLOWERS</t>
  </si>
  <si>
    <t>SHELL GOA P/STAND (SMALL)</t>
  </si>
  <si>
    <t>SHELL PHOTO FRAME SMALL</t>
  </si>
  <si>
    <t>MIX STONE N/C SET</t>
  </si>
  <si>
    <t>SHELL GOA CLAY MUGS (SMALL)</t>
  </si>
  <si>
    <t>SHELL GOA SALT &amp; PEPPER</t>
  </si>
  <si>
    <t>SHELL 25 PCS TOOTHPICK PKTS</t>
  </si>
  <si>
    <t>SHELL 50 TOOTH PICK PKTS</t>
  </si>
  <si>
    <t>SHELL LAMP SHADE</t>
  </si>
  <si>
    <t>COCONUT GANESH</t>
  </si>
  <si>
    <t>STONE SET (CODE-A)</t>
  </si>
  <si>
    <t>SHELL STONE LONG NECK CODE B</t>
  </si>
  <si>
    <t>SHELL STONE NECK CODE C</t>
  </si>
  <si>
    <t>SHELL PEARL BRACELET</t>
  </si>
  <si>
    <t>SHELL GLASS PHOTO FRAME</t>
  </si>
  <si>
    <t>SHELL LONG NECKLACES</t>
  </si>
  <si>
    <t>PEARL NECK/ER/BRACELET</t>
  </si>
  <si>
    <t>RED SHELL F/A</t>
  </si>
  <si>
    <t>SHELL WEDDING COUPLE</t>
  </si>
  <si>
    <t>SHELL COCONUT POT</t>
  </si>
  <si>
    <t>CERAMIC FRIDGE MAGNETS - TILE</t>
  </si>
  <si>
    <t>SHELL FLOWER CLIPS (SINGLE)</t>
  </si>
  <si>
    <t>WICKER BOWL N STAND 9040</t>
  </si>
  <si>
    <t>WICKER BOWL N STAND 9041</t>
  </si>
  <si>
    <t>JAIPURI SARANG</t>
  </si>
  <si>
    <t>REVERSIBLE HALTER TOP</t>
  </si>
  <si>
    <t>GOLDEN TISSUE 3 PC SUIT</t>
  </si>
  <si>
    <t>GENTS NAGA JACKETS</t>
  </si>
  <si>
    <t>BLACK CHUDIDHAR/DUPATTA</t>
  </si>
  <si>
    <t>TERRACOTA PEN HOLDER</t>
  </si>
  <si>
    <t>TERRACOTA SCENERY WALL HANGING</t>
  </si>
  <si>
    <t>TERACOTTA DOLLS</t>
  </si>
  <si>
    <t>ROUND ZIG ZAG TRAY</t>
  </si>
  <si>
    <t>GENTS PLAIN T-SHIRTS</t>
  </si>
  <si>
    <t>CROCKERY/CUTLERY &amp; OTHER ITEMS - 7TH LOT</t>
  </si>
  <si>
    <t>STORES</t>
  </si>
  <si>
    <t>EAGLE FLASK 325 ML</t>
  </si>
  <si>
    <t>EAGLE FLASK 625 ML</t>
  </si>
  <si>
    <t>FLASK 1000 ML HONEY</t>
  </si>
  <si>
    <t>EAGLE FLASK 1000 ML</t>
  </si>
  <si>
    <t>CERAMIC FISH PLATE</t>
  </si>
  <si>
    <t>TBL CRAFT PEPPER MILL WALNUT</t>
  </si>
  <si>
    <t>WOODEN SERVING SPOONS</t>
  </si>
  <si>
    <t>CHOPPING BOARD</t>
  </si>
  <si>
    <t>STIRRER STICKS PKTS</t>
  </si>
  <si>
    <t xml:space="preserve">TOOTHPICKS </t>
  </si>
  <si>
    <t>SAUCE BTLS PLASTIC</t>
  </si>
  <si>
    <t>BRASS HURRICANE CANDLE LAMPS</t>
  </si>
  <si>
    <t>TRAY WHITE TEA/COFFEE</t>
  </si>
  <si>
    <t>M.S KADAI</t>
  </si>
  <si>
    <t>CHARCOAL SHIDGI</t>
  </si>
  <si>
    <t>WATER JUGS</t>
  </si>
  <si>
    <t>S.S</t>
  </si>
  <si>
    <t>A.P FORKS DIFFERENT</t>
  </si>
  <si>
    <t>A.P SPOONS DIFFERENT DESIGN</t>
  </si>
  <si>
    <t>BISCUIT CUTTERS  SET</t>
  </si>
  <si>
    <t>BATHROOM PEDAL DUST BINS</t>
  </si>
  <si>
    <t>CAN PUNCHERS</t>
  </si>
  <si>
    <t>CANDLE STAND</t>
  </si>
  <si>
    <t>CRAB CRACKERS</t>
  </si>
  <si>
    <t>CONICAL STRAINER 12" SS</t>
  </si>
  <si>
    <t>COPPER/S.S FOOD COVERS</t>
  </si>
  <si>
    <t>COPPER/S.S TAWA SMALL</t>
  </si>
  <si>
    <t>FOOD PAN ROUND WITH COVER</t>
  </si>
  <si>
    <t>FRYING PAN W/HANDLE</t>
  </si>
  <si>
    <t>FRYING PAN W/HANDLE BIG</t>
  </si>
  <si>
    <t>GAS LIGHTERS</t>
  </si>
  <si>
    <t>GRATER SS BOX TYPE</t>
  </si>
  <si>
    <t>HUNDIS</t>
  </si>
  <si>
    <t>ICE CREAM SCOOP</t>
  </si>
  <si>
    <t>ICE CREAM SPOONS</t>
  </si>
  <si>
    <t>A.P KNIVES LOT</t>
  </si>
  <si>
    <t>S.S KADAI</t>
  </si>
  <si>
    <t>S.S KADAI WITH HANDLE</t>
  </si>
  <si>
    <t>NIRLEP FRYING PANS</t>
  </si>
  <si>
    <t>OPENERS BUTTERFLY WINE OPENER</t>
  </si>
  <si>
    <t>PALTA</t>
  </si>
  <si>
    <t>PALTA BIG</t>
  </si>
  <si>
    <t xml:space="preserve">PASTA NOODLE STRAINER LADDLE </t>
  </si>
  <si>
    <t>PASTRY SERVERS DIFF. TYPES</t>
  </si>
  <si>
    <t>PIZZA CUTTER</t>
  </si>
  <si>
    <t>PRESTIGE FRYING PANS</t>
  </si>
  <si>
    <t>REM. STEEL BREAD KNIFE 442</t>
  </si>
  <si>
    <t>REM. STEEL ICE ANGLE CHISEL 766</t>
  </si>
  <si>
    <t>REM. STEEL ICE FLAT CHISEL 764</t>
  </si>
  <si>
    <t>REM. STEEL SCALPER CHISEL 767</t>
  </si>
  <si>
    <t>REMINGTON APPLE CORER 964</t>
  </si>
  <si>
    <t>REMINGTON ICE CHIPPER 761</t>
  </si>
  <si>
    <t>REMINGTON ICE CHIPPER 762</t>
  </si>
  <si>
    <t>REMINGTON ROASTING FORK 962/656</t>
  </si>
  <si>
    <t>REMINGTON KNIVES 1012</t>
  </si>
  <si>
    <t>REMINGTON ROASTING FORK 656</t>
  </si>
  <si>
    <t>REMINGTON OYSTER KNIFE</t>
  </si>
  <si>
    <t>S.S BUTTER DISH</t>
  </si>
  <si>
    <t>S.S CONTAINERS OVAL WITH LID</t>
  </si>
  <si>
    <t>S.S LADDLES DIFFERENT TYPES</t>
  </si>
  <si>
    <t>S.S LIDS</t>
  </si>
  <si>
    <t>S.S STANDS DIFF. DESIGN</t>
  </si>
  <si>
    <t>S.S TONGS BIG</t>
  </si>
  <si>
    <t>SAUCE PAN</t>
  </si>
  <si>
    <t>SHELL FISH FORKS</t>
  </si>
  <si>
    <t xml:space="preserve">SOUP LADDLES  </t>
  </si>
  <si>
    <t>SOUP LADDLES WITH HANDLE</t>
  </si>
  <si>
    <t>TOWEL DISPENSERS</t>
  </si>
  <si>
    <t>TIN CUTTER</t>
  </si>
  <si>
    <t>TONGS</t>
  </si>
  <si>
    <t>WHIP</t>
  </si>
  <si>
    <t>WIRED FRUIT BASKETS</t>
  </si>
  <si>
    <t>ZARA</t>
  </si>
  <si>
    <t>GLASSWARE</t>
  </si>
  <si>
    <t>BLUE GOBLETS</t>
  </si>
  <si>
    <t>CARAFE</t>
  </si>
  <si>
    <t>BOWLS 4" DIFF. TYPES</t>
  </si>
  <si>
    <t>BOROSIL BOWL 1.5 LTR</t>
  </si>
  <si>
    <t>BOROSIL BOWLS BIG</t>
  </si>
  <si>
    <t>BOROSIL BOWLS SMALLER SIZE</t>
  </si>
  <si>
    <t>BLUE GLASS BOWLS</t>
  </si>
  <si>
    <t>BLUE GLASS PLATTERS BIG</t>
  </si>
  <si>
    <t>BLUE GLASS PLATTERS SMALL</t>
  </si>
  <si>
    <t>OVAL PLATTERS - 4 COLOURED</t>
  </si>
  <si>
    <t>TEA GLASSES</t>
  </si>
  <si>
    <t>TILTED CRYSTAL GLASSES</t>
  </si>
  <si>
    <t>ICE CREAM BOAT</t>
  </si>
  <si>
    <t>ACRYLIC DOME CHEESE PLATE 15"</t>
  </si>
  <si>
    <t xml:space="preserve">PLASTIC OVAL BLACK TRAYS </t>
  </si>
  <si>
    <t>ACRYLIC BOWLS TRANSPARENT</t>
  </si>
  <si>
    <t>ACRYLIC SALAD BOWLS 12"</t>
  </si>
  <si>
    <t>ACRYLIC SALAD BOWLS BLUE</t>
  </si>
  <si>
    <t>ACRYLIC YELLOW TRAYS</t>
  </si>
  <si>
    <t>PLASTIC TISSUE HOLDERS ROUND</t>
  </si>
  <si>
    <t>WHITE WITH MAROON DESIGN SMALL BOWLS</t>
  </si>
  <si>
    <t>COFFEE POT 2 PTN</t>
  </si>
  <si>
    <t>SOUP BOWLS 7"</t>
  </si>
  <si>
    <t>ASH TRAY LIGHT BLUE DESIGN BORDER</t>
  </si>
  <si>
    <t>DESSERT PLATE</t>
  </si>
  <si>
    <t>B &amp; B PLATE</t>
  </si>
  <si>
    <t>TEA POT W/LID</t>
  </si>
  <si>
    <t>TEA POT W/O LID</t>
  </si>
  <si>
    <t>DINNER PLATE</t>
  </si>
  <si>
    <t>CUP</t>
  </si>
  <si>
    <t>FONDUE DISH</t>
  </si>
  <si>
    <t>TEA POT</t>
  </si>
  <si>
    <t>OVAL DISH</t>
  </si>
  <si>
    <t>SMALL BOWLS</t>
  </si>
  <si>
    <t>CROCKERY CARIBBEAN S/SHELLS</t>
  </si>
  <si>
    <t>TEA POT 2 PORT. W/O LID</t>
  </si>
  <si>
    <t>OVAL PLATTERS SMALL</t>
  </si>
  <si>
    <t>COFFEE POT W/LID</t>
  </si>
  <si>
    <t>COFFEE POT W/O LID</t>
  </si>
  <si>
    <t>ROUND PLATTERS</t>
  </si>
  <si>
    <t>SALAD BOWLS</t>
  </si>
  <si>
    <t>GARDEN CAFÉ CROCKERY</t>
  </si>
  <si>
    <t>SALAD BOWL SONIA 509E</t>
  </si>
  <si>
    <t>COFFEE CUP SAUCERS</t>
  </si>
  <si>
    <t>OVAL PLATTER</t>
  </si>
  <si>
    <t>EGG CUPS</t>
  </si>
  <si>
    <t>TEA CUP</t>
  </si>
  <si>
    <t>CREAMERS WHITE</t>
  </si>
  <si>
    <t>SAUCER</t>
  </si>
  <si>
    <t>SUGAR BOWL</t>
  </si>
  <si>
    <t>SOUP BOWL CREAM</t>
  </si>
  <si>
    <t>CUP CREAM COLOUR</t>
  </si>
  <si>
    <t>ASH TRAYS WHITE W/YELLOW BORDER</t>
  </si>
  <si>
    <t>EGG CUP WHITE W/YELLOW BORDER</t>
  </si>
  <si>
    <t>CERAMIC WHITE SQUARE DISH</t>
  </si>
  <si>
    <t>CERAMIC BOWLS BIG WHITE</t>
  </si>
  <si>
    <t>SOAP DISH CERAMIC WHITE</t>
  </si>
  <si>
    <t>TEA CUPS WHITE</t>
  </si>
  <si>
    <t>CARAFE 6 CUPS BOROSIL</t>
  </si>
  <si>
    <t>CRYSTAL GLASS A.P. WINE</t>
  </si>
  <si>
    <t>TOM COLLINS</t>
  </si>
  <si>
    <t>SILVERWARE - CUTLERY</t>
  </si>
  <si>
    <t>SERVICE SPOONS</t>
  </si>
  <si>
    <t>SERVICE FORK</t>
  </si>
  <si>
    <t>AP SPOONS</t>
  </si>
  <si>
    <t>KETTLES</t>
  </si>
  <si>
    <t>DINNER SETS</t>
  </si>
  <si>
    <r>
      <t>FURNITURE - 7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LOT</t>
    </r>
  </si>
  <si>
    <t>NOS</t>
  </si>
  <si>
    <t>NEAR INDOOR POOL</t>
  </si>
  <si>
    <t>BABY COT</t>
  </si>
  <si>
    <t>BED SIDE TABLE</t>
  </si>
  <si>
    <t>BED SIDE TABLE - COTTAGE</t>
  </si>
  <si>
    <t>BED SIDE TABLE BIG V/S</t>
  </si>
  <si>
    <t>BED SIDE TABLE WITH SHELVE</t>
  </si>
  <si>
    <t>BEDS KING SIZE- V/S</t>
  </si>
  <si>
    <t>BEDS KING SIZE WITH DESIGNED LEGS</t>
  </si>
  <si>
    <t>BEDSIDE TABLE - V/S</t>
  </si>
  <si>
    <t>CANE CHAIRS SINGLE</t>
  </si>
  <si>
    <t>CANE CHAIRS WITH STRIPED UPHOLSTRY</t>
  </si>
  <si>
    <t>CANE SINGLE CHAIRS BIG</t>
  </si>
  <si>
    <t>CANE SOFA 2 SEATER</t>
  </si>
  <si>
    <t>CHAIR SINGLE SEATER WITH STRIPED UPHOLSTRY</t>
  </si>
  <si>
    <t>CHAIRS WITH ARMS -DOTTED UPHOLSTRY</t>
  </si>
  <si>
    <t>CHAIRS WITH DESIGN LOW BACK BLACK</t>
  </si>
  <si>
    <t>CHAIRS CANE PLAIN</t>
  </si>
  <si>
    <t>CHAIRS HYDRAULIC B/PARLOUR</t>
  </si>
  <si>
    <t>DRESSING STOOLS V/S</t>
  </si>
  <si>
    <t>LUGGAGE TABLE WITH 4 DRAWERS</t>
  </si>
  <si>
    <t>LUGGAGE TABLE WITH WHITE MARBLE TOP</t>
  </si>
  <si>
    <t>PLASTIC CHAIRS</t>
  </si>
  <si>
    <t>PLASTIC TEAPOY ROUND</t>
  </si>
  <si>
    <t>ROLLAWAY BED</t>
  </si>
  <si>
    <t>SOFA - COTTAGE STRIPED UPHOLSTRY</t>
  </si>
  <si>
    <t>SOFA CHAIR SINGLE SEATER-COTTAGE STRIPED UPHOLSTRY</t>
  </si>
  <si>
    <t>SOFA CHAIRS 1 SEATER - V/S</t>
  </si>
  <si>
    <t>SOFA WOODEN DARK BROWN WITH UPHOLSTRY</t>
  </si>
  <si>
    <t>STOOLS</t>
  </si>
  <si>
    <t>T. V TABLES DARK BROWN</t>
  </si>
  <si>
    <t>T.V TABLE SINGLE DOOR</t>
  </si>
  <si>
    <t>T.V TABLE WITH BLACK MARBLE TOP</t>
  </si>
  <si>
    <t>T.V TABLE WITH DESIGN ON DOORS</t>
  </si>
  <si>
    <t>TABLE MASSAGE</t>
  </si>
  <si>
    <t>TABLE BIG WITH SLOT</t>
  </si>
  <si>
    <t>TABLE D SHAPE</t>
  </si>
  <si>
    <t>TABLE ROUND WITH MARBLE TOP</t>
  </si>
  <si>
    <t>TABLE WITH RECTANGULAR BLACK MARBLE TOP</t>
  </si>
  <si>
    <t>TABLE WOODEN DARK BROWN WITH PATTI</t>
  </si>
  <si>
    <t>TABLES ROUND WITH GLASS TOP BIG V/S</t>
  </si>
  <si>
    <t>TEAPOY BROWN</t>
  </si>
  <si>
    <t>TEAPOY CANE</t>
  </si>
  <si>
    <t xml:space="preserve">TEAPOY DARK BROWN </t>
  </si>
  <si>
    <t>TEAPOY ROUND IRON WITH MARBLE TOP</t>
  </si>
  <si>
    <t>TEAPOYS OVAL GLASS - V/S</t>
  </si>
  <si>
    <t>TEAPOYS ROUND WITH GLASS (2 TYPES)</t>
  </si>
  <si>
    <t>UMBRELLAS GARDEN</t>
  </si>
  <si>
    <t>WOODEN DECK BED</t>
  </si>
  <si>
    <t xml:space="preserve">WRITING CHAIR WITH DOTTED UPHOLSTRY </t>
  </si>
  <si>
    <t>WRITING TABLES - V/S</t>
  </si>
  <si>
    <t>WRITING TABLES DARK BROWN</t>
  </si>
  <si>
    <t>WROUGHT IRON CHAIRS</t>
  </si>
  <si>
    <t>WROUGHT IRON TEAPOY</t>
  </si>
  <si>
    <t>CANE RACK</t>
  </si>
  <si>
    <t>CANE TEAPOY</t>
  </si>
  <si>
    <t>CANE TABLE</t>
  </si>
  <si>
    <t>PLASTIC TEAPOY</t>
  </si>
  <si>
    <t>PLASTIC SMALL STOOLS</t>
  </si>
  <si>
    <t>TABLE M.S RECTANGULAR 1 SLOT</t>
  </si>
  <si>
    <t>WOODEN CART</t>
  </si>
  <si>
    <t>WOODEN LAGUNA COUNTER WITH MARBLE TOP</t>
  </si>
  <si>
    <t>IN T/LOUNGE</t>
  </si>
  <si>
    <t>CANE CHAIRS - LOBBY</t>
  </si>
  <si>
    <t>CANE SOFA BIG WITH DOTTED UPHOLSTRY</t>
  </si>
  <si>
    <t>CANE SOFA DARK BROWN 2 SEATER</t>
  </si>
  <si>
    <t>CANE SOFA SINGLE SEATER WITH DOTTED UPHOLSTRY</t>
  </si>
  <si>
    <t>CANE SOFAS WITH BROWN UPHOLSTRY</t>
  </si>
  <si>
    <t>CANE TEAPOY ROUND</t>
  </si>
  <si>
    <t>CHAIR LOBBY</t>
  </si>
  <si>
    <t>CHAIR SINGLE SEATER WITH ARMS DARK GREEN UPHOLSTRY</t>
  </si>
  <si>
    <t>CHAIRS WITH ARMS BLUE FLORAL UPHOLSTRY</t>
  </si>
  <si>
    <t>CHAIRS WITH ARMS DESIGN IN THE MIDDLE</t>
  </si>
  <si>
    <t>CHAIRS WITH ARMS SINGLE SEATER GREEN/WHITE FLORAL UPHOLSTRY</t>
  </si>
  <si>
    <t>DARK BROWN TEAPOY WITH GLASS</t>
  </si>
  <si>
    <t>DINING CHAIRS LIGHT GREEN UPHOLSTRY</t>
  </si>
  <si>
    <t>DRESSER STOOLS</t>
  </si>
  <si>
    <t>MARBLE TOP TABLE</t>
  </si>
  <si>
    <t>MIRRORS WITH DIFFERENT DESIGN</t>
  </si>
  <si>
    <t>OVAL TEAPOY</t>
  </si>
  <si>
    <t>SOFA CHAIR SINGLE SEATER WEAVED BACK DOTTED UPHOLSTRY</t>
  </si>
  <si>
    <t>SOFA CHAIR WOODEN SINGLE- ORANGE UPHOLSTRY</t>
  </si>
  <si>
    <t>SOFA CHAIRS - MAROON UPHOLSTRY</t>
  </si>
  <si>
    <t>SOFA CHAIRS DOTTED UPHOLSTRY</t>
  </si>
  <si>
    <t>SOFA CHAIRS OFF WHITE DOTTED UPHOLSTRY</t>
  </si>
  <si>
    <t>STOOLS WITH DOTTED UPHOLSTRY</t>
  </si>
  <si>
    <t>TEAPOY CANE RECTANGLE WITH GLASS</t>
  </si>
  <si>
    <t>TEAPOY ROUND WITH GLASS TOP BROWN</t>
  </si>
  <si>
    <t>WEAVED SOFA BAK- DOTTED UPHOLSTRY</t>
  </si>
  <si>
    <t>WRITING CHAIR WEAVED</t>
  </si>
  <si>
    <t>WRITING CHAIR WITH ARMS- WEAVED BACK</t>
  </si>
  <si>
    <t>WRITING CHAIR WITH ORANGE UPHOLSTRY</t>
  </si>
  <si>
    <t>WRITING CHAIR WITH ROUND SHAPE BACK</t>
  </si>
  <si>
    <t>WRITING CHAIR WITH WOODEN BACK</t>
  </si>
  <si>
    <t>WRITING CHAIRS WITH HALF ROUND WEAVED BACK</t>
  </si>
  <si>
    <t>WRITING CHAIRS WITH WOODEN PIECE IN MIDDLE</t>
  </si>
  <si>
    <t>WRITING CHAIR WITH DOTTED UPHOLSTRY</t>
  </si>
  <si>
    <t>PIANO SMALL</t>
  </si>
  <si>
    <t>PIANO BIG</t>
  </si>
  <si>
    <t>TEAPOY BROWN TRIANGULAR SHAPE W/O GLASS</t>
  </si>
  <si>
    <t>OUTSIDE T/LOUNGE</t>
  </si>
  <si>
    <t>BED SIDE TABLE BROWN</t>
  </si>
  <si>
    <t>BED SIDE TABLES -2(S) &amp; 2 (BIG)</t>
  </si>
  <si>
    <t>BEDSIDE TABLE BROWN</t>
  </si>
  <si>
    <t>BEDSIDE TABLE WITH DESIGN ON DRAWER</t>
  </si>
  <si>
    <t>CANE PLANTERS</t>
  </si>
  <si>
    <t>CANE CHAIRS - COTTAGE</t>
  </si>
  <si>
    <t>CANE SOFAS 2 SEATER-DOTTED UPHOLSTRY</t>
  </si>
  <si>
    <t>CANE SOFAS DARK BROWN - STRIPED UPHOLSTRY</t>
  </si>
  <si>
    <t>DARK BROWN T.V TABLE</t>
  </si>
  <si>
    <t>DARK BROWN TABLE</t>
  </si>
  <si>
    <t>DARK BROWN TEAPOY</t>
  </si>
  <si>
    <t>DARK BROWN WRITING TABLE</t>
  </si>
  <si>
    <t>LUGGAGE RACK WITH WHITE MARBLE TOP</t>
  </si>
  <si>
    <t>LUGGAGE RACKS - PATTIS</t>
  </si>
  <si>
    <t>LUGGAGE TABLE WITH RING DESIGN</t>
  </si>
  <si>
    <t>LUGGAGE TABLES WITH GOLD HANDLES</t>
  </si>
  <si>
    <t>OFFWHITE BEDSIDE TABLES</t>
  </si>
  <si>
    <t>OFFWHITE TEAPOY WOODEN</t>
  </si>
  <si>
    <t>PODIUM</t>
  </si>
  <si>
    <t>PLASTIC CHAIRS WITH ARMS</t>
  </si>
  <si>
    <t>RECTANGULAR LONG TABLES</t>
  </si>
  <si>
    <t>T. V TABLE WITH BLACK MARBLE TOP</t>
  </si>
  <si>
    <t>T.V TABLES</t>
  </si>
  <si>
    <t>TABLE ROUND BIG WITH GLASS TOP</t>
  </si>
  <si>
    <t>TABLE WITH SLOTS</t>
  </si>
  <si>
    <t>TABLE WITH WHITE MARBLE TOP BIG</t>
  </si>
  <si>
    <t>TEAPOY CANE ROUND - GLASS TOP</t>
  </si>
  <si>
    <t>TEAPOY ROUND</t>
  </si>
  <si>
    <t>CHAIRS WITH GREEN UPHOLSTRY</t>
  </si>
  <si>
    <t>CHAIRS WITH LIGHT BROWN UPHOLSTRY</t>
  </si>
  <si>
    <t xml:space="preserve">TEAPOYS OFFWHITE </t>
  </si>
  <si>
    <t>CHAIRS FOLDING</t>
  </si>
  <si>
    <t>CHAIRS LOBBY</t>
  </si>
  <si>
    <t>WOODEN ALTAR</t>
  </si>
  <si>
    <t>WOODEN ALTAR OFF WHITE</t>
  </si>
  <si>
    <t>WOODEN SOFA WITH DOTTED UPHOLSTRY</t>
  </si>
  <si>
    <t>WRITING CHAIR- V/S</t>
  </si>
  <si>
    <t>WRITING CHAIRS OFFWHITE</t>
  </si>
  <si>
    <t>WRITING CHAIRS X DESIGN</t>
  </si>
  <si>
    <t>WRITING TABLE</t>
  </si>
  <si>
    <t xml:space="preserve">WRITING TABLE </t>
  </si>
  <si>
    <t>WRITING TABLE WITH DESIGN ON DRAWER</t>
  </si>
  <si>
    <t>WRITING TABLES - WAVE DESIGN</t>
  </si>
  <si>
    <t>WROUGHT IRON TABLES ROUND SMALL</t>
  </si>
  <si>
    <t>LUGGAGE TABLE WOODEN # 324</t>
  </si>
  <si>
    <t>DUTY MANAGER DESK</t>
  </si>
  <si>
    <t>BELL DESK COUNTER</t>
  </si>
  <si>
    <t>METAL DETECTOR</t>
  </si>
  <si>
    <t xml:space="preserve">FURNITURE NEAR B/HALL </t>
  </si>
  <si>
    <t>CHAIR WOODEN SINGLE SEATER WITH STRIPED UPHOLSTRY</t>
  </si>
  <si>
    <t>LUGGAGE TABLE WITH BLACK MARBLE TOP</t>
  </si>
  <si>
    <t>ROUND TABLES WITH BLACK MARBLE TOP</t>
  </si>
  <si>
    <t>T.V TABLE</t>
  </si>
  <si>
    <t>KING SIZE BEDS W/ DESIGNED LEGS</t>
  </si>
  <si>
    <t>KING SIZE BED WITH HEADBOARD</t>
  </si>
  <si>
    <t>QUEEN BEDS WITH DESIGNED LEGS</t>
  </si>
  <si>
    <t>BOX BEDS BIG</t>
  </si>
  <si>
    <t xml:space="preserve">KING SIZE BEDS  </t>
  </si>
  <si>
    <t>CHAIRS WOODEN WITH ARMS</t>
  </si>
  <si>
    <t>CHAIRS WOODEN W/O ARMS</t>
  </si>
  <si>
    <t>TEAPOYS WITH MARBLE TOP</t>
  </si>
  <si>
    <t>WOODEN TEAPOY WHITE</t>
  </si>
  <si>
    <t>CANE SOFA</t>
  </si>
  <si>
    <t>CANE CHAIRS</t>
  </si>
  <si>
    <t>FURNITURE IN BANQUET HALL</t>
  </si>
  <si>
    <t>NO SMOKING BOARDS</t>
  </si>
  <si>
    <t>BABY STOOLS</t>
  </si>
  <si>
    <t>FOOD PLATE TROLLEYS</t>
  </si>
  <si>
    <t>WOODEN TROLLEY 2 TIER OVAL</t>
  </si>
  <si>
    <t>WOODEN TROLLEY OVAL 3 TIER WITH ACRYLIC ROLL TOP</t>
  </si>
  <si>
    <t>UMBRELLAS GARDEN DIFFERENT TYPES</t>
  </si>
  <si>
    <t>UMBRELLAS WITH SHINING COVER</t>
  </si>
  <si>
    <t>ACRYLIC BOX BIG</t>
  </si>
  <si>
    <t>CANE HIGH STOOLS</t>
  </si>
  <si>
    <t xml:space="preserve">ROUND CANE TABLES WITH WOODEN TOP </t>
  </si>
  <si>
    <t>GLASSES ROUND OF TABLES</t>
  </si>
  <si>
    <t>BANQUET TABLES TRIANGLE</t>
  </si>
  <si>
    <t>ROUND SMALL TABLES</t>
  </si>
  <si>
    <t>CHAIRS CANE</t>
  </si>
  <si>
    <t>BANQUET TABLES ROUND BIG</t>
  </si>
  <si>
    <t>BANQUET CHAIRS</t>
  </si>
  <si>
    <t>SQUARE TABLES WITH IRON STAND</t>
  </si>
  <si>
    <t xml:space="preserve">BANQUET TABLE CRESCENT </t>
  </si>
  <si>
    <t>WOODEN TABLES SQUARE</t>
  </si>
  <si>
    <t>WOODEN TABLE SQUARE SMALL</t>
  </si>
  <si>
    <t>SINGLE M.S BED</t>
  </si>
  <si>
    <t>SINGLE STAND SQUARE GLASS BUFFET TABLE</t>
  </si>
  <si>
    <t>ROUND WOODEN TABLES - EDR</t>
  </si>
  <si>
    <t>CHAIRS PLASTIC BROWN - EDR</t>
  </si>
  <si>
    <t>ROLLAWAY BEDS</t>
  </si>
  <si>
    <t>WOODEN TEAPOY</t>
  </si>
  <si>
    <t>IRON CANDLE STANDS</t>
  </si>
  <si>
    <t>PODIUM WOODEN</t>
  </si>
  <si>
    <t>WROUGHT IRON SOFA</t>
  </si>
  <si>
    <t>MARSHAL STANDS</t>
  </si>
  <si>
    <t>DECORATIVE STANDS WROUGHT IRON</t>
  </si>
  <si>
    <t>DECORATIVE WROUGHT IRON VASE STANDS</t>
  </si>
  <si>
    <t>CHAIR WITH CLOTH PATTI</t>
  </si>
  <si>
    <t>PLASTIC CHAIR</t>
  </si>
  <si>
    <t xml:space="preserve">WOODEN TEAPOY </t>
  </si>
  <si>
    <t>CUPBOARD - BANQUET STORE</t>
  </si>
  <si>
    <t>M.S STAND TABLE WITH S.S TOP</t>
  </si>
  <si>
    <t>WHITE BOARD</t>
  </si>
  <si>
    <t>CASINO</t>
  </si>
  <si>
    <t>GARDEN CAFÉ W/IRON MOSAIC TABLES RECTANGLE</t>
  </si>
  <si>
    <t>GARDEN CAFÉ W/IRON MOSAIC TABLES ROUND SMALL</t>
  </si>
  <si>
    <t>GARDEN CAFÉ W/IRON MOSAIC TABLES ROUND BIG</t>
  </si>
  <si>
    <t xml:space="preserve">GARDEN CAFÉ W/IRON GRANITE TOP RECTANGLE TABLES </t>
  </si>
  <si>
    <t xml:space="preserve">GARDEN CAFÉ W/IRON GRANITE TOP BROKEN RECTANGLE TABLE </t>
  </si>
  <si>
    <t xml:space="preserve">GARDEN CAFÉ W/IRON GRANITE TOP ROUND TABLE BIG </t>
  </si>
  <si>
    <t>G/C W/IRON ROUND TABLE STAND</t>
  </si>
  <si>
    <t>G/C GRANITE TABLE SQUARE</t>
  </si>
  <si>
    <t>LOCATION NEAR # 309</t>
  </si>
  <si>
    <t>H/K TROLLEYS</t>
  </si>
  <si>
    <t>LINEN TROLLEYS</t>
  </si>
  <si>
    <t># 405</t>
  </si>
  <si>
    <t>SAFE LOCKER</t>
  </si>
  <si>
    <t>SPEAKERS DIFFERENT TYPES</t>
  </si>
  <si>
    <t>LAMP SHADES ROOM/BATHROOM</t>
  </si>
  <si>
    <t># 402</t>
  </si>
  <si>
    <t>HAIRDRYERS</t>
  </si>
  <si>
    <t>MAGNIFYING GLASSES</t>
  </si>
  <si>
    <t># 306</t>
  </si>
  <si>
    <t>FANS ROOM</t>
  </si>
  <si>
    <t>PUBLIC AREA FANS</t>
  </si>
  <si>
    <t>PEDESTAL FANS</t>
  </si>
  <si>
    <t>TABLE FAN</t>
  </si>
  <si>
    <t>WALL MOUNTED FANS</t>
  </si>
  <si>
    <t>KING BED MATTRESSES</t>
  </si>
  <si>
    <t>QUEEN BED MATTRESSES</t>
  </si>
  <si>
    <t>SINGLE M.S BED MATTRESSES</t>
  </si>
  <si>
    <t># 303/304</t>
  </si>
  <si>
    <t>CHANDELIERS DIFFERENT TYPES</t>
  </si>
  <si>
    <t>STAFF LOCKER ROOM</t>
  </si>
  <si>
    <t xml:space="preserve">STAFF LOCKERS </t>
  </si>
  <si>
    <t>BUNKERS</t>
  </si>
  <si>
    <t>CORRIDOR NEAR # 308</t>
  </si>
  <si>
    <t>POOJA LIGHT STANDS</t>
  </si>
  <si>
    <t>PHILIPS T.V 25"</t>
  </si>
  <si>
    <t>PHILIPS T.V 29"</t>
  </si>
  <si>
    <t>L.G T.V 21"</t>
  </si>
  <si>
    <t>SONY T.V 21"</t>
  </si>
  <si>
    <t>VIDEOCON T.V 21"</t>
  </si>
  <si>
    <t>OLD KALARI ROOM &amp; SQUASH COURT</t>
  </si>
  <si>
    <t>B/PARLAOUR STEAMER</t>
  </si>
  <si>
    <t>MASSAGE TABLE</t>
  </si>
  <si>
    <t>THREADMILL OLD</t>
  </si>
  <si>
    <t>B/PARLOUR TROLLEY</t>
  </si>
  <si>
    <t>HYDRAULIC CHAIR - B/P</t>
  </si>
  <si>
    <t>STOOL REVOLVING</t>
  </si>
  <si>
    <t>GODREJ CUPBOARD</t>
  </si>
  <si>
    <t>PLASTIC WHITE POOL TOWEL CRATE</t>
  </si>
  <si>
    <t>WOODEN KALARI MASSAGE TABLES</t>
  </si>
  <si>
    <t>T.T TABLE</t>
  </si>
  <si>
    <t>CARROM BOARD</t>
  </si>
  <si>
    <t>KALARI WOODEN STANDS WITH HOOK &amp; UTENSIL</t>
  </si>
  <si>
    <t>KALARI UTENSILS</t>
  </si>
  <si>
    <t>LOT</t>
  </si>
  <si>
    <t>M.S TEAPOY WITH GLASS</t>
  </si>
  <si>
    <t>CANE TOWEL BINS</t>
  </si>
  <si>
    <t>BATHROOM DOORS</t>
  </si>
  <si>
    <t>LOCATION</t>
  </si>
  <si>
    <t>C1 -C10</t>
  </si>
  <si>
    <t>V/S - 40 ROOMS</t>
  </si>
  <si>
    <r>
      <t xml:space="preserve"># 222-225, 301-307, </t>
    </r>
    <r>
      <rPr>
        <sz val="10"/>
        <rFont val="Arial"/>
        <family val="2"/>
      </rPr>
      <t>401-409 (20 RMS)</t>
    </r>
  </si>
  <si>
    <t># 308-325, 416-432 (33 RMS)</t>
  </si>
  <si>
    <t>FURNITURE 7TH LOT - SECTION B</t>
  </si>
  <si>
    <t>LOBBY SOFAS</t>
  </si>
  <si>
    <t>LAGUNA BUFFET TABLE</t>
  </si>
  <si>
    <t>LAMPS V/S</t>
  </si>
  <si>
    <t>TABLE WOODEN OVAL BIG</t>
  </si>
  <si>
    <t>TABLES ROUND -WROUGHT IRON STAND</t>
  </si>
  <si>
    <t>WOODEN TROLLEY 3 TIER - WINE</t>
  </si>
  <si>
    <t xml:space="preserve">PODIUM </t>
  </si>
  <si>
    <t>CLAY POT BIG</t>
  </si>
  <si>
    <t>SIGNAGE STAND WITH GLASS</t>
  </si>
  <si>
    <t>SLOTTED ANGLE RACKS DIFF. SIZE</t>
  </si>
  <si>
    <t>SOFA WOODEN V/S WITH DOTTED UPHOLSTRY</t>
  </si>
  <si>
    <t>STILT AREA RECTANGULAR BUFFET TABLE WITH GLASS TOP</t>
  </si>
  <si>
    <t>STILT AREA ROUND BUFFET TABLE BLACK WITH GLASS TOP</t>
  </si>
  <si>
    <t>BUFFET TABLE SQUARE BLACK WITH GLASS TOP DIFF. SIZE</t>
  </si>
  <si>
    <t>ROOMS &amp; BATHROOM DOORS WITH LOCKS - PHASE II</t>
  </si>
  <si>
    <t>7TH LOT</t>
  </si>
  <si>
    <r>
      <t xml:space="preserve"># 222-225, 301-307, </t>
    </r>
    <r>
      <rPr>
        <sz val="10"/>
        <color indexed="10"/>
        <rFont val="Arial"/>
        <family val="2"/>
      </rPr>
      <t>401-409 (20 RMS)</t>
    </r>
  </si>
  <si>
    <t>V/S  WOODEN BALCONY DOORS</t>
  </si>
  <si>
    <t># 214</t>
  </si>
  <si>
    <t># 215</t>
  </si>
  <si>
    <t># 216</t>
  </si>
  <si>
    <t># 208</t>
  </si>
  <si>
    <t># 217</t>
  </si>
  <si>
    <t># 218</t>
  </si>
  <si>
    <t># 219</t>
  </si>
  <si>
    <t># 203</t>
  </si>
  <si>
    <t># 220</t>
  </si>
  <si>
    <t># 221</t>
  </si>
  <si>
    <t># 201</t>
  </si>
  <si>
    <t># 202</t>
  </si>
  <si>
    <t>DIVISIBLE LOT</t>
  </si>
  <si>
    <t>PER SHARE</t>
  </si>
  <si>
    <t># 340-345, 440-445 (12 ROOMS)</t>
  </si>
  <si>
    <t>C1 -C10 ( 10 NOS)</t>
  </si>
  <si>
    <t>V/S - (40 ROOMS)</t>
  </si>
  <si>
    <t>INTERCONNECTING DOORS</t>
  </si>
  <si>
    <t># 340 341</t>
  </si>
  <si>
    <t># 342 343</t>
  </si>
  <si>
    <t># 344 345</t>
  </si>
  <si>
    <t># 440 441</t>
  </si>
  <si>
    <t># 442 443</t>
  </si>
  <si>
    <t># 444 445</t>
  </si>
  <si>
    <t xml:space="preserve">WOODEN DOORS &amp; FRAMES </t>
  </si>
  <si>
    <t>SR. NO.</t>
  </si>
  <si>
    <t>BASEMENT CORRIDOR SERVICE DOORS</t>
  </si>
  <si>
    <t>FIESTA BAR DOOR</t>
  </si>
  <si>
    <t>INTERCONNECTING DOORS TO C/SHOP</t>
  </si>
  <si>
    <t>SHAFT DOOR OUTSIDE KITCHEN MAIN DOOR</t>
  </si>
  <si>
    <t>KITCHEN MAIN DOOR</t>
  </si>
  <si>
    <t>BACK OFFICE MAIN DOOR</t>
  </si>
  <si>
    <t>DOOR CONNECTING TO LOBBY FROM BASEMENT</t>
  </si>
  <si>
    <t>SHAFT DOOR NEXT TO BACK OFFICE DOOR</t>
  </si>
  <si>
    <t>SHAFT DOOR NEXT TO # 401</t>
  </si>
  <si>
    <t>SHAFT DOOR NEXT TO # 403</t>
  </si>
  <si>
    <t>SHAFT DOOR NEXT TO # 405</t>
  </si>
  <si>
    <t>SHAFT DOOR NEXT TO # 408</t>
  </si>
  <si>
    <t>SHAFT DOOR NEXT TO # 409</t>
  </si>
  <si>
    <t>SHAFT DOOR NEXT TO # 411</t>
  </si>
  <si>
    <t>SHAFT DOOR NEXT TO # 414</t>
  </si>
  <si>
    <t>SHAFT DOOR NEXT TO # 416</t>
  </si>
  <si>
    <t>SHAFT DOOR NEXT TO # 418</t>
  </si>
  <si>
    <t>SHAFT DOOR NEXT TO # 421</t>
  </si>
  <si>
    <t>SHAFT DOOR NEXT TO # 423</t>
  </si>
  <si>
    <t>PANTRY DOOR NEXT TO # 424</t>
  </si>
  <si>
    <t>SHAFT DOOR NEXT TO # 425</t>
  </si>
  <si>
    <t>SHAFT DOOR NEXT TO # 427</t>
  </si>
  <si>
    <t>SHAFT DOOR NEXT TO # 429</t>
  </si>
  <si>
    <t>PANTRY DOOR NEXT TO # 431</t>
  </si>
  <si>
    <t>SHAFT DOOR NEXT TO # 432</t>
  </si>
  <si>
    <t>SHAFT DOOR NEXT TO # 444</t>
  </si>
  <si>
    <t>SHAFT DOOR NEXT TO # 442</t>
  </si>
  <si>
    <t>SHAFT DOOR NEXT TO # 440</t>
  </si>
  <si>
    <t>SHAFT DOOR NEXT TO # 308</t>
  </si>
  <si>
    <t>SHAFT DOOR NEXT TO # 309</t>
  </si>
  <si>
    <t>SHAFT DOOR NEXT TO # 311</t>
  </si>
  <si>
    <t>SHAFT DOOR NEXT TO # 314</t>
  </si>
  <si>
    <t>SHAFT DOOR NEXT TO # 316</t>
  </si>
  <si>
    <t>PANTRY DOOR NEXT TO # 317</t>
  </si>
  <si>
    <t>SHAFT DOOR NEXT TO # 318</t>
  </si>
  <si>
    <t>SHAFT DOOR NEXT TO # 320</t>
  </si>
  <si>
    <t>SHAFT DOOR NEXT TO # 322</t>
  </si>
  <si>
    <t>PANTRY DOOR NEXT TO # 324</t>
  </si>
  <si>
    <t>SHAFT DOOR NEXT TO # 325</t>
  </si>
  <si>
    <t>SHAFT ELECTRICAL DOOR # 345</t>
  </si>
  <si>
    <t>SHAFT DOOR NEXT TO # 344</t>
  </si>
  <si>
    <t>SHAFT DOOR NEXT TO # 342</t>
  </si>
  <si>
    <t>SHAFT DOOR NEXT TO # 341</t>
  </si>
  <si>
    <t>SHAFT DOOR OF SAN RAFAEL - 3RD FLOOR CORRIDOR</t>
  </si>
  <si>
    <t>PANTRY DOOR - 3RD FLOOR CORRIDOR</t>
  </si>
  <si>
    <t>CHILDREN'S PLAY AREA</t>
  </si>
  <si>
    <t>SLIDE</t>
  </si>
  <si>
    <t>SWINGS</t>
  </si>
  <si>
    <t>MICKY MOUSE</t>
  </si>
  <si>
    <t>SQUASH COURT</t>
  </si>
  <si>
    <t>POOL TABLE</t>
  </si>
  <si>
    <t>DIVISIBLE INVENTORY OF GIFT SHOP</t>
  </si>
  <si>
    <t>Divisible per Share</t>
  </si>
  <si>
    <t>TOOTHPASTE</t>
  </si>
  <si>
    <t>TOOTHBRUSHES</t>
  </si>
  <si>
    <t>FLYING DISK</t>
  </si>
  <si>
    <t>SWIMMING CAPS</t>
  </si>
  <si>
    <t>CANDLES</t>
  </si>
  <si>
    <t>RAZORS</t>
  </si>
  <si>
    <t>LADIES SWIMMING- BIKINI</t>
  </si>
  <si>
    <t>SWIMMING ARM BANDS</t>
  </si>
  <si>
    <t>SWIMMING TRUNKS</t>
  </si>
  <si>
    <t>LADIES SLIPPERS</t>
  </si>
  <si>
    <t>KIDS SWIMWEAR</t>
  </si>
  <si>
    <t>T-SHIRTS KIDS</t>
  </si>
  <si>
    <t>SARANGS</t>
  </si>
  <si>
    <t>SHELL NECKLANCES</t>
  </si>
  <si>
    <t>STONE PKT SMALL</t>
  </si>
  <si>
    <t>POST CARDS</t>
  </si>
  <si>
    <t>GOA TRAVEL CARDS</t>
  </si>
  <si>
    <t>EARING HOLDERS</t>
  </si>
  <si>
    <t>JERSEYS</t>
  </si>
  <si>
    <t>GENTS T-SHIRTS</t>
  </si>
  <si>
    <t>LADIES SWIMWEAR</t>
  </si>
  <si>
    <t>BRACELETS</t>
  </si>
  <si>
    <t>BEAD NECKLACE</t>
  </si>
  <si>
    <t>SHELL TOOTHPICKS</t>
  </si>
  <si>
    <t>SHELLS</t>
  </si>
  <si>
    <t>SHELL GREETING CARDS</t>
  </si>
  <si>
    <t>SHELL CRUET SETS</t>
  </si>
  <si>
    <t>SHELL EARINGS</t>
  </si>
  <si>
    <t>SUN GLASSES</t>
  </si>
  <si>
    <t>TERRACOTA FIGURES</t>
  </si>
  <si>
    <t>NECKLACES</t>
  </si>
  <si>
    <t>SWIMMING FLOATS</t>
  </si>
  <si>
    <t>INDIA TOURIST MAP</t>
  </si>
  <si>
    <t>GOA STATE MAP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</si>
</sst>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_);\(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.2"/>
      <color indexed="8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color indexed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right" vertical="justify"/>
      <protection/>
    </xf>
    <xf numFmtId="0" fontId="3" fillId="0" borderId="0" xfId="55" applyFont="1" applyAlignment="1">
      <alignment horizontal="center" vertical="justify"/>
      <protection/>
    </xf>
    <xf numFmtId="0" fontId="2" fillId="0" borderId="0" xfId="55" applyAlignment="1">
      <alignment horizontal="center"/>
      <protection/>
    </xf>
    <xf numFmtId="0" fontId="2" fillId="0" borderId="0" xfId="55" applyFill="1">
      <alignment/>
      <protection/>
    </xf>
    <xf numFmtId="0" fontId="5" fillId="0" borderId="0" xfId="55" applyFont="1">
      <alignment/>
      <protection/>
    </xf>
    <xf numFmtId="0" fontId="2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/>
      <protection/>
    </xf>
    <xf numFmtId="0" fontId="3" fillId="0" borderId="0" xfId="55" applyFont="1" applyFill="1" applyAlignment="1">
      <alignment/>
      <protection/>
    </xf>
    <xf numFmtId="0" fontId="8" fillId="0" borderId="0" xfId="55" applyFont="1">
      <alignment/>
      <protection/>
    </xf>
    <xf numFmtId="0" fontId="2" fillId="0" borderId="0" xfId="55" applyBorder="1" applyAlignment="1">
      <alignment horizontal="left"/>
      <protection/>
    </xf>
    <xf numFmtId="0" fontId="2" fillId="0" borderId="0" xfId="55" applyBorder="1">
      <alignment/>
      <protection/>
    </xf>
    <xf numFmtId="0" fontId="2" fillId="0" borderId="0" xfId="55" applyBorder="1" applyAlignment="1" quotePrefix="1">
      <alignment horizontal="left"/>
      <protection/>
    </xf>
    <xf numFmtId="0" fontId="2" fillId="0" borderId="0" xfId="55" applyFill="1" applyBorder="1">
      <alignment/>
      <protection/>
    </xf>
    <xf numFmtId="0" fontId="8" fillId="0" borderId="0" xfId="55" applyFont="1" applyBorder="1" applyAlignment="1">
      <alignment horizontal="left"/>
      <protection/>
    </xf>
    <xf numFmtId="0" fontId="2" fillId="0" borderId="0" xfId="55" applyFill="1" applyBorder="1" applyAlignment="1">
      <alignment horizontal="left"/>
      <protection/>
    </xf>
    <xf numFmtId="0" fontId="8" fillId="0" borderId="0" xfId="55" applyFont="1">
      <alignment/>
      <protection/>
    </xf>
    <xf numFmtId="0" fontId="2" fillId="0" borderId="0" xfId="55" applyNumberFormat="1" applyFill="1" applyBorder="1" applyAlignment="1" applyProtection="1">
      <alignment/>
      <protection/>
    </xf>
    <xf numFmtId="0" fontId="9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8" fillId="0" borderId="0" xfId="55" applyFont="1" applyFill="1">
      <alignment/>
      <protection/>
    </xf>
    <xf numFmtId="0" fontId="2" fillId="0" borderId="0" xfId="55" applyFill="1" quotePrefix="1">
      <alignment/>
      <protection/>
    </xf>
    <xf numFmtId="0" fontId="3" fillId="0" borderId="0" xfId="55" applyFont="1" applyAlignment="1" quotePrefix="1">
      <alignment horizontal="right"/>
      <protection/>
    </xf>
    <xf numFmtId="0" fontId="10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6" fillId="0" borderId="0" xfId="55" applyFont="1" applyFill="1" applyAlignment="1">
      <alignment vertical="center"/>
      <protection/>
    </xf>
    <xf numFmtId="1" fontId="2" fillId="0" borderId="0" xfId="55" applyNumberFormat="1" applyFill="1" applyBorder="1" applyAlignment="1" applyProtection="1">
      <alignment/>
      <protection/>
    </xf>
    <xf numFmtId="1" fontId="2" fillId="0" borderId="0" xfId="55" applyNumberFormat="1" applyFill="1">
      <alignment/>
      <protection/>
    </xf>
    <xf numFmtId="1" fontId="2" fillId="0" borderId="0" xfId="55" applyNumberFormat="1">
      <alignment/>
      <protection/>
    </xf>
    <xf numFmtId="1" fontId="2" fillId="0" borderId="0" xfId="55" applyNumberFormat="1" applyBorder="1">
      <alignment/>
      <protection/>
    </xf>
    <xf numFmtId="0" fontId="2" fillId="0" borderId="0" xfId="55" applyFont="1" applyFill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left" vertical="justify"/>
      <protection/>
    </xf>
    <xf numFmtId="0" fontId="2" fillId="0" borderId="0" xfId="55" applyAlignment="1">
      <alignment horizontal="right"/>
      <protection/>
    </xf>
    <xf numFmtId="0" fontId="11" fillId="0" borderId="0" xfId="55" applyFont="1">
      <alignment/>
      <protection/>
    </xf>
    <xf numFmtId="0" fontId="2" fillId="0" borderId="0" xfId="56">
      <alignment/>
      <protection/>
    </xf>
    <xf numFmtId="0" fontId="3" fillId="0" borderId="0" xfId="56" applyFont="1" applyAlignment="1">
      <alignment/>
      <protection/>
    </xf>
    <xf numFmtId="0" fontId="3" fillId="0" borderId="0" xfId="56" applyFont="1">
      <alignment/>
      <protection/>
    </xf>
    <xf numFmtId="0" fontId="2" fillId="0" borderId="0" xfId="56" applyAlignment="1">
      <alignment horizontal="right"/>
      <protection/>
    </xf>
    <xf numFmtId="0" fontId="7" fillId="0" borderId="0" xfId="56" applyFont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justify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2" fontId="2" fillId="0" borderId="0" xfId="56" applyNumberFormat="1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6" applyFill="1" applyAlignment="1">
      <alignment horizontal="center"/>
      <protection/>
    </xf>
    <xf numFmtId="0" fontId="12" fillId="0" borderId="0" xfId="56" applyFont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0" fontId="15" fillId="0" borderId="0" xfId="56" applyFont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2" fillId="0" borderId="0" xfId="56" applyBorder="1">
      <alignment/>
      <protection/>
    </xf>
    <xf numFmtId="0" fontId="2" fillId="0" borderId="0" xfId="56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0" fontId="11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ill="1">
      <alignment/>
      <protection/>
    </xf>
    <xf numFmtId="0" fontId="17" fillId="0" borderId="0" xfId="56" applyFont="1" applyFill="1" applyBorder="1">
      <alignment/>
      <protection/>
    </xf>
    <xf numFmtId="0" fontId="17" fillId="0" borderId="0" xfId="56" applyFo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7" fillId="0" borderId="0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2" fontId="2" fillId="0" borderId="0" xfId="56" applyNumberFormat="1">
      <alignment/>
      <protection/>
    </xf>
    <xf numFmtId="2" fontId="13" fillId="0" borderId="0" xfId="56" applyNumberFormat="1" applyFont="1" applyBorder="1">
      <alignment/>
      <protection/>
    </xf>
    <xf numFmtId="0" fontId="11" fillId="0" borderId="0" xfId="56" applyFont="1" applyAlignment="1">
      <alignment horizontal="center"/>
      <protection/>
    </xf>
    <xf numFmtId="0" fontId="8" fillId="0" borderId="0" xfId="56" applyFont="1" applyBorder="1">
      <alignment/>
      <protection/>
    </xf>
    <xf numFmtId="2" fontId="2" fillId="0" borderId="0" xfId="56" applyNumberFormat="1" applyBorder="1">
      <alignment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8" fillId="0" borderId="0" xfId="56" applyFont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9" fillId="0" borderId="0" xfId="56" applyFont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0" fontId="6" fillId="0" borderId="0" xfId="56" applyFont="1" applyAlignment="1">
      <alignment vertical="center"/>
      <protection/>
    </xf>
    <xf numFmtId="0" fontId="2" fillId="0" borderId="0" xfId="56" applyNumberFormat="1" applyFont="1" applyFill="1" applyBorder="1" applyAlignment="1" applyProtection="1">
      <alignment/>
      <protection/>
    </xf>
    <xf numFmtId="0" fontId="20" fillId="0" borderId="0" xfId="56" applyFont="1">
      <alignment/>
      <protection/>
    </xf>
    <xf numFmtId="0" fontId="8" fillId="0" borderId="0" xfId="56" applyFont="1">
      <alignment/>
      <protection/>
    </xf>
    <xf numFmtId="0" fontId="2" fillId="0" borderId="0" xfId="56" applyBorder="1" applyAlignment="1">
      <alignment horizontal="left"/>
      <protection/>
    </xf>
    <xf numFmtId="164" fontId="2" fillId="0" borderId="0" xfId="56" applyNumberFormat="1" applyFont="1" applyFill="1">
      <alignment/>
      <protection/>
    </xf>
    <xf numFmtId="1" fontId="2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0" fontId="2" fillId="0" borderId="0" xfId="56" applyFont="1" applyFill="1" applyAlignment="1">
      <alignment/>
      <protection/>
    </xf>
    <xf numFmtId="0" fontId="3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 vertical="center"/>
      <protection/>
    </xf>
    <xf numFmtId="0" fontId="22" fillId="0" borderId="0" xfId="56" applyFont="1" applyFill="1" applyAlignment="1">
      <alignment vertic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0" fontId="2" fillId="0" borderId="0" xfId="56" applyFont="1" applyFill="1" applyAlignment="1">
      <alignment horizontal="center"/>
      <protection/>
    </xf>
    <xf numFmtId="0" fontId="7" fillId="0" borderId="0" xfId="56" applyFont="1" applyFill="1">
      <alignment/>
      <protection/>
    </xf>
    <xf numFmtId="0" fontId="15" fillId="0" borderId="0" xfId="56" applyFont="1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15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15" fillId="0" borderId="0" xfId="56" applyFont="1" applyAlignment="1">
      <alignment horizontal="left"/>
      <protection/>
    </xf>
    <xf numFmtId="0" fontId="3" fillId="0" borderId="0" xfId="56" applyFont="1" applyAlignment="1">
      <alignment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2" fontId="2" fillId="0" borderId="0" xfId="55" applyNumberForma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15" fillId="0" borderId="0" xfId="56" applyFont="1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9" fillId="0" borderId="0" xfId="56" applyFont="1" applyBorder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15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33</xdr:row>
      <xdr:rowOff>66675</xdr:rowOff>
    </xdr:from>
    <xdr:to>
      <xdr:col>1</xdr:col>
      <xdr:colOff>1981200</xdr:colOff>
      <xdr:row>39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514600" y="5857875"/>
          <a:ext cx="7620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9.140625" style="1" customWidth="1"/>
    <col min="2" max="2" width="51.00390625" style="1" customWidth="1"/>
    <col min="3" max="3" width="0" style="1" hidden="1" customWidth="1"/>
    <col min="4" max="4" width="11.57421875" style="1" hidden="1" customWidth="1"/>
    <col min="5" max="8" width="0" style="1" hidden="1" customWidth="1"/>
    <col min="9" max="16384" width="9.140625" style="1" customWidth="1"/>
  </cols>
  <sheetData>
    <row r="1" spans="2:4" ht="12.75">
      <c r="B1" s="2" t="s">
        <v>0</v>
      </c>
      <c r="D1" s="2"/>
    </row>
    <row r="2" ht="12.75">
      <c r="B2" s="2" t="s">
        <v>1</v>
      </c>
    </row>
    <row r="3" ht="15" customHeight="1">
      <c r="B3" s="112" t="s">
        <v>2</v>
      </c>
    </row>
    <row r="4" ht="12.75">
      <c r="D4" s="3"/>
    </row>
    <row r="5" spans="1:9" ht="27" customHeight="1">
      <c r="A5" s="4">
        <v>52</v>
      </c>
      <c r="C5" s="5" t="s">
        <v>3</v>
      </c>
      <c r="D5" s="5" t="s">
        <v>4</v>
      </c>
      <c r="E5" s="3" t="s">
        <v>5</v>
      </c>
      <c r="F5" s="6" t="s">
        <v>6</v>
      </c>
      <c r="G5" s="3" t="s">
        <v>7</v>
      </c>
      <c r="H5" s="3" t="s">
        <v>8</v>
      </c>
      <c r="I5" s="3" t="s">
        <v>9</v>
      </c>
    </row>
    <row r="6" spans="1:9" ht="12.75">
      <c r="A6" s="7">
        <v>1</v>
      </c>
      <c r="B6" s="1" t="s">
        <v>10</v>
      </c>
      <c r="C6" s="1">
        <f>D6*6</f>
        <v>36</v>
      </c>
      <c r="D6" s="1">
        <v>6</v>
      </c>
      <c r="E6" s="1">
        <v>6</v>
      </c>
      <c r="F6" s="1">
        <v>6</v>
      </c>
      <c r="G6" s="1">
        <v>6</v>
      </c>
      <c r="H6" s="7"/>
      <c r="I6" s="7">
        <f>C6-E6-F6-G6-H6</f>
        <v>18</v>
      </c>
    </row>
    <row r="7" spans="1:9" ht="12.75">
      <c r="A7" s="7">
        <v>2</v>
      </c>
      <c r="B7" s="1" t="s">
        <v>11</v>
      </c>
      <c r="C7" s="1">
        <f>D7*6</f>
        <v>60</v>
      </c>
      <c r="D7" s="1">
        <v>10</v>
      </c>
      <c r="E7" s="1">
        <v>10</v>
      </c>
      <c r="F7" s="1">
        <v>10</v>
      </c>
      <c r="G7" s="1">
        <v>10</v>
      </c>
      <c r="H7" s="7"/>
      <c r="I7" s="7">
        <f>C7-E7-F7-G7-H7</f>
        <v>30</v>
      </c>
    </row>
    <row r="8" spans="1:9" ht="12.75">
      <c r="A8" s="7">
        <v>3</v>
      </c>
      <c r="B8" s="1" t="s">
        <v>12</v>
      </c>
      <c r="C8" s="1">
        <f>D8*6</f>
        <v>270</v>
      </c>
      <c r="D8" s="1">
        <f>26+19</f>
        <v>45</v>
      </c>
      <c r="E8" s="1">
        <f>26+19</f>
        <v>45</v>
      </c>
      <c r="F8" s="1">
        <f>26+19</f>
        <v>45</v>
      </c>
      <c r="G8" s="1">
        <f>26+19</f>
        <v>45</v>
      </c>
      <c r="I8" s="7">
        <f aca="true" t="shared" si="0" ref="I8:I70">C8-E8-F8-G8-H8</f>
        <v>135</v>
      </c>
    </row>
    <row r="9" spans="1:9" ht="12.75">
      <c r="A9" s="7">
        <v>4</v>
      </c>
      <c r="B9" s="1" t="s">
        <v>13</v>
      </c>
      <c r="C9" s="1">
        <f>D9*6</f>
        <v>816</v>
      </c>
      <c r="D9" s="8">
        <f>92+4+40</f>
        <v>136</v>
      </c>
      <c r="E9" s="8">
        <f>92+4+40</f>
        <v>136</v>
      </c>
      <c r="F9" s="8">
        <f>92+4+40</f>
        <v>136</v>
      </c>
      <c r="G9" s="8">
        <f>92+4+40</f>
        <v>136</v>
      </c>
      <c r="I9" s="7">
        <f t="shared" si="0"/>
        <v>408</v>
      </c>
    </row>
    <row r="10" ht="12.75">
      <c r="I10" s="7"/>
    </row>
    <row r="11" spans="1:9" ht="12.75">
      <c r="A11" s="7">
        <v>5</v>
      </c>
      <c r="B11" s="1" t="s">
        <v>14</v>
      </c>
      <c r="C11" s="1">
        <f>D11*6</f>
        <v>996</v>
      </c>
      <c r="D11" s="1">
        <v>166</v>
      </c>
      <c r="E11" s="1">
        <v>166</v>
      </c>
      <c r="F11" s="1">
        <v>166</v>
      </c>
      <c r="G11" s="1">
        <v>166</v>
      </c>
      <c r="I11" s="7">
        <f t="shared" si="0"/>
        <v>498</v>
      </c>
    </row>
    <row r="12" spans="1:9" ht="12.75">
      <c r="A12" s="7">
        <v>6</v>
      </c>
      <c r="B12" s="1" t="s">
        <v>15</v>
      </c>
      <c r="C12" s="1">
        <f>D12*6</f>
        <v>6</v>
      </c>
      <c r="D12" s="1">
        <v>1</v>
      </c>
      <c r="E12" s="1">
        <v>1</v>
      </c>
      <c r="F12" s="1">
        <v>1</v>
      </c>
      <c r="G12" s="1">
        <v>1</v>
      </c>
      <c r="I12" s="7">
        <f t="shared" si="0"/>
        <v>3</v>
      </c>
    </row>
    <row r="13" spans="1:9" ht="12.75">
      <c r="A13" s="7">
        <v>7</v>
      </c>
      <c r="B13" s="1" t="s">
        <v>16</v>
      </c>
      <c r="C13" s="1">
        <f>D13*6</f>
        <v>1038</v>
      </c>
      <c r="D13" s="1">
        <v>173</v>
      </c>
      <c r="E13" s="1">
        <v>173</v>
      </c>
      <c r="F13" s="1">
        <v>173</v>
      </c>
      <c r="G13" s="1">
        <v>173</v>
      </c>
      <c r="I13" s="7">
        <f t="shared" si="0"/>
        <v>519</v>
      </c>
    </row>
    <row r="14" spans="1:9" ht="12.75">
      <c r="A14" s="7">
        <v>8</v>
      </c>
      <c r="B14" s="1" t="s">
        <v>17</v>
      </c>
      <c r="C14" s="1">
        <f>D14*6</f>
        <v>642</v>
      </c>
      <c r="D14" s="1">
        <v>107</v>
      </c>
      <c r="E14" s="1">
        <v>107</v>
      </c>
      <c r="F14" s="1">
        <v>107</v>
      </c>
      <c r="G14" s="1">
        <v>107</v>
      </c>
      <c r="I14" s="7">
        <f t="shared" si="0"/>
        <v>321</v>
      </c>
    </row>
    <row r="15" ht="12.75">
      <c r="I15" s="7"/>
    </row>
    <row r="16" spans="1:9" ht="12.75">
      <c r="A16" s="7">
        <v>9</v>
      </c>
      <c r="B16" s="1" t="s">
        <v>18</v>
      </c>
      <c r="C16" s="1">
        <f aca="true" t="shared" si="1" ref="C16:C27">D16*6</f>
        <v>126</v>
      </c>
      <c r="D16" s="1">
        <v>21</v>
      </c>
      <c r="E16" s="1">
        <v>21</v>
      </c>
      <c r="F16" s="1">
        <v>21</v>
      </c>
      <c r="G16" s="1">
        <v>21</v>
      </c>
      <c r="I16" s="7">
        <f t="shared" si="0"/>
        <v>63</v>
      </c>
    </row>
    <row r="17" spans="1:9" ht="12.75">
      <c r="A17" s="7">
        <v>10</v>
      </c>
      <c r="B17" s="1" t="s">
        <v>19</v>
      </c>
      <c r="C17" s="1">
        <f t="shared" si="1"/>
        <v>90</v>
      </c>
      <c r="D17" s="1">
        <v>15</v>
      </c>
      <c r="E17" s="1">
        <v>15</v>
      </c>
      <c r="F17" s="1">
        <v>15</v>
      </c>
      <c r="G17" s="1">
        <v>15</v>
      </c>
      <c r="I17" s="7">
        <f t="shared" si="0"/>
        <v>45</v>
      </c>
    </row>
    <row r="18" spans="1:9" ht="12.75">
      <c r="A18" s="7">
        <v>11</v>
      </c>
      <c r="B18" s="1" t="s">
        <v>20</v>
      </c>
      <c r="C18" s="1">
        <f t="shared" si="1"/>
        <v>90</v>
      </c>
      <c r="D18" s="1">
        <v>15</v>
      </c>
      <c r="E18" s="1">
        <v>15</v>
      </c>
      <c r="F18" s="1">
        <v>15</v>
      </c>
      <c r="G18" s="1">
        <v>15</v>
      </c>
      <c r="I18" s="7">
        <f t="shared" si="0"/>
        <v>45</v>
      </c>
    </row>
    <row r="19" spans="1:9" ht="12.75">
      <c r="A19" s="7">
        <v>12</v>
      </c>
      <c r="B19" s="1" t="s">
        <v>21</v>
      </c>
      <c r="C19" s="1">
        <f t="shared" si="1"/>
        <v>156</v>
      </c>
      <c r="D19" s="1">
        <v>26</v>
      </c>
      <c r="E19" s="1">
        <v>26</v>
      </c>
      <c r="F19" s="1">
        <v>26</v>
      </c>
      <c r="G19" s="1">
        <v>26</v>
      </c>
      <c r="I19" s="7">
        <f t="shared" si="0"/>
        <v>78</v>
      </c>
    </row>
    <row r="20" spans="1:9" ht="12.75">
      <c r="A20" s="7">
        <v>13</v>
      </c>
      <c r="B20" s="1" t="s">
        <v>22</v>
      </c>
      <c r="C20" s="1">
        <f t="shared" si="1"/>
        <v>12</v>
      </c>
      <c r="D20" s="1">
        <v>2</v>
      </c>
      <c r="E20" s="1">
        <v>2</v>
      </c>
      <c r="F20" s="1">
        <v>2</v>
      </c>
      <c r="G20" s="1">
        <v>2</v>
      </c>
      <c r="I20" s="7">
        <f t="shared" si="0"/>
        <v>6</v>
      </c>
    </row>
    <row r="21" spans="1:9" ht="12.75">
      <c r="A21" s="7">
        <v>14</v>
      </c>
      <c r="B21" s="1" t="s">
        <v>23</v>
      </c>
      <c r="C21" s="1">
        <f t="shared" si="1"/>
        <v>6</v>
      </c>
      <c r="D21" s="1">
        <v>1</v>
      </c>
      <c r="E21" s="1">
        <v>1</v>
      </c>
      <c r="F21" s="1">
        <v>1</v>
      </c>
      <c r="G21" s="1">
        <v>1</v>
      </c>
      <c r="I21" s="7">
        <f t="shared" si="0"/>
        <v>3</v>
      </c>
    </row>
    <row r="22" spans="1:9" ht="12.75">
      <c r="A22" s="7">
        <v>15</v>
      </c>
      <c r="B22" s="1" t="s">
        <v>24</v>
      </c>
      <c r="C22" s="1">
        <f t="shared" si="1"/>
        <v>6</v>
      </c>
      <c r="D22" s="1">
        <v>1</v>
      </c>
      <c r="E22" s="1">
        <v>1</v>
      </c>
      <c r="F22" s="1">
        <v>1</v>
      </c>
      <c r="G22" s="1">
        <v>1</v>
      </c>
      <c r="I22" s="7">
        <f t="shared" si="0"/>
        <v>3</v>
      </c>
    </row>
    <row r="23" spans="1:9" ht="12.75">
      <c r="A23" s="7">
        <v>16</v>
      </c>
      <c r="B23" s="1" t="s">
        <v>25</v>
      </c>
      <c r="C23" s="1">
        <f t="shared" si="1"/>
        <v>66</v>
      </c>
      <c r="D23" s="1">
        <v>11</v>
      </c>
      <c r="E23" s="1">
        <v>11</v>
      </c>
      <c r="F23" s="1">
        <v>11</v>
      </c>
      <c r="G23" s="1">
        <v>11</v>
      </c>
      <c r="I23" s="7">
        <f t="shared" si="0"/>
        <v>33</v>
      </c>
    </row>
    <row r="24" spans="1:9" ht="12.75">
      <c r="A24" s="7">
        <v>17</v>
      </c>
      <c r="B24" s="1" t="s">
        <v>26</v>
      </c>
      <c r="C24" s="1">
        <f t="shared" si="1"/>
        <v>102</v>
      </c>
      <c r="D24" s="1">
        <v>17</v>
      </c>
      <c r="E24" s="1">
        <v>17</v>
      </c>
      <c r="F24" s="1">
        <v>17</v>
      </c>
      <c r="G24" s="1">
        <v>17</v>
      </c>
      <c r="I24" s="7">
        <f t="shared" si="0"/>
        <v>51</v>
      </c>
    </row>
    <row r="25" spans="1:9" ht="12.75">
      <c r="A25" s="7">
        <v>18</v>
      </c>
      <c r="B25" s="1" t="s">
        <v>27</v>
      </c>
      <c r="C25" s="1">
        <f t="shared" si="1"/>
        <v>18</v>
      </c>
      <c r="D25" s="1">
        <v>3</v>
      </c>
      <c r="E25" s="1">
        <v>3</v>
      </c>
      <c r="F25" s="1">
        <v>3</v>
      </c>
      <c r="G25" s="1">
        <v>3</v>
      </c>
      <c r="I25" s="7">
        <f t="shared" si="0"/>
        <v>9</v>
      </c>
    </row>
    <row r="26" spans="1:9" ht="12.75">
      <c r="A26" s="7">
        <v>19</v>
      </c>
      <c r="B26" s="1" t="s">
        <v>28</v>
      </c>
      <c r="C26" s="1">
        <f t="shared" si="1"/>
        <v>12</v>
      </c>
      <c r="D26" s="1">
        <v>2</v>
      </c>
      <c r="E26" s="1">
        <v>2</v>
      </c>
      <c r="F26" s="1">
        <v>2</v>
      </c>
      <c r="G26" s="1">
        <v>2</v>
      </c>
      <c r="I26" s="7">
        <f t="shared" si="0"/>
        <v>6</v>
      </c>
    </row>
    <row r="27" spans="1:9" ht="12.75">
      <c r="A27" s="7">
        <v>20</v>
      </c>
      <c r="B27" s="1" t="s">
        <v>29</v>
      </c>
      <c r="C27" s="1">
        <f t="shared" si="1"/>
        <v>30</v>
      </c>
      <c r="D27" s="1">
        <v>5</v>
      </c>
      <c r="E27" s="1">
        <v>5</v>
      </c>
      <c r="F27" s="1">
        <v>5</v>
      </c>
      <c r="G27" s="1">
        <v>5</v>
      </c>
      <c r="I27" s="7">
        <f t="shared" si="0"/>
        <v>15</v>
      </c>
    </row>
    <row r="28" ht="12.75">
      <c r="I28" s="7"/>
    </row>
    <row r="29" spans="2:9" ht="12.75">
      <c r="B29" s="9" t="s">
        <v>30</v>
      </c>
      <c r="I29" s="7"/>
    </row>
    <row r="30" spans="1:9" ht="12.75">
      <c r="A30" s="7">
        <v>21</v>
      </c>
      <c r="B30" s="1" t="s">
        <v>31</v>
      </c>
      <c r="C30" s="1">
        <f aca="true" t="shared" si="2" ref="C30:C39">D30*6</f>
        <v>24</v>
      </c>
      <c r="D30" s="1">
        <v>4</v>
      </c>
      <c r="E30" s="1">
        <v>4</v>
      </c>
      <c r="F30" s="1">
        <v>4</v>
      </c>
      <c r="G30" s="1">
        <v>4</v>
      </c>
      <c r="I30" s="7">
        <f t="shared" si="0"/>
        <v>12</v>
      </c>
    </row>
    <row r="31" spans="1:9" ht="12.75">
      <c r="A31" s="7">
        <v>22</v>
      </c>
      <c r="B31" s="1" t="s">
        <v>32</v>
      </c>
      <c r="C31" s="1">
        <f t="shared" si="2"/>
        <v>12</v>
      </c>
      <c r="D31" s="1">
        <v>2</v>
      </c>
      <c r="E31" s="1">
        <v>2</v>
      </c>
      <c r="F31" s="1">
        <v>2</v>
      </c>
      <c r="G31" s="1">
        <v>2</v>
      </c>
      <c r="I31" s="7">
        <f t="shared" si="0"/>
        <v>6</v>
      </c>
    </row>
    <row r="32" spans="1:9" ht="12.75">
      <c r="A32" s="7">
        <v>23</v>
      </c>
      <c r="B32" s="1" t="s">
        <v>33</v>
      </c>
      <c r="C32" s="1">
        <f t="shared" si="2"/>
        <v>12</v>
      </c>
      <c r="D32" s="1">
        <v>2</v>
      </c>
      <c r="E32" s="1">
        <v>2</v>
      </c>
      <c r="F32" s="1">
        <v>2</v>
      </c>
      <c r="G32" s="1">
        <v>2</v>
      </c>
      <c r="I32" s="7">
        <f t="shared" si="0"/>
        <v>6</v>
      </c>
    </row>
    <row r="33" spans="1:9" ht="12.75">
      <c r="A33" s="7">
        <v>24</v>
      </c>
      <c r="B33" s="1" t="s">
        <v>34</v>
      </c>
      <c r="C33" s="1">
        <f t="shared" si="2"/>
        <v>48</v>
      </c>
      <c r="D33" s="1">
        <v>8</v>
      </c>
      <c r="E33" s="1">
        <v>8</v>
      </c>
      <c r="F33" s="1">
        <v>8</v>
      </c>
      <c r="G33" s="1">
        <v>8</v>
      </c>
      <c r="I33" s="7">
        <f t="shared" si="0"/>
        <v>24</v>
      </c>
    </row>
    <row r="34" spans="1:9" ht="12.75">
      <c r="A34" s="7">
        <v>25</v>
      </c>
      <c r="B34" s="1" t="s">
        <v>35</v>
      </c>
      <c r="C34" s="1">
        <f t="shared" si="2"/>
        <v>18</v>
      </c>
      <c r="D34" s="1">
        <v>3</v>
      </c>
      <c r="E34" s="1">
        <v>3</v>
      </c>
      <c r="F34" s="1">
        <v>3</v>
      </c>
      <c r="G34" s="1">
        <v>3</v>
      </c>
      <c r="I34" s="7">
        <f t="shared" si="0"/>
        <v>9</v>
      </c>
    </row>
    <row r="35" spans="1:9" ht="12.75">
      <c r="A35" s="7">
        <v>26</v>
      </c>
      <c r="B35" s="1" t="s">
        <v>36</v>
      </c>
      <c r="C35" s="1">
        <f t="shared" si="2"/>
        <v>12</v>
      </c>
      <c r="D35" s="1">
        <v>2</v>
      </c>
      <c r="E35" s="1">
        <v>2</v>
      </c>
      <c r="F35" s="1">
        <v>2</v>
      </c>
      <c r="G35" s="1">
        <v>2</v>
      </c>
      <c r="I35" s="7">
        <f t="shared" si="0"/>
        <v>6</v>
      </c>
    </row>
    <row r="36" spans="1:9" ht="12.75">
      <c r="A36" s="7">
        <v>27</v>
      </c>
      <c r="B36" s="1" t="s">
        <v>37</v>
      </c>
      <c r="C36" s="1">
        <f t="shared" si="2"/>
        <v>6</v>
      </c>
      <c r="D36" s="1">
        <v>1</v>
      </c>
      <c r="E36" s="1">
        <v>1</v>
      </c>
      <c r="F36" s="1">
        <v>1</v>
      </c>
      <c r="G36" s="1">
        <v>1</v>
      </c>
      <c r="I36" s="7">
        <f t="shared" si="0"/>
        <v>3</v>
      </c>
    </row>
    <row r="37" spans="1:9" ht="12.75">
      <c r="A37" s="7">
        <v>28</v>
      </c>
      <c r="B37" s="1" t="s">
        <v>38</v>
      </c>
      <c r="C37" s="1">
        <f t="shared" si="2"/>
        <v>30</v>
      </c>
      <c r="D37" s="1">
        <v>5</v>
      </c>
      <c r="E37" s="1">
        <v>5</v>
      </c>
      <c r="F37" s="1">
        <v>5</v>
      </c>
      <c r="G37" s="1">
        <v>5</v>
      </c>
      <c r="I37" s="7">
        <f t="shared" si="0"/>
        <v>15</v>
      </c>
    </row>
    <row r="38" spans="1:9" ht="12.75">
      <c r="A38" s="7">
        <v>29</v>
      </c>
      <c r="B38" s="1" t="s">
        <v>39</v>
      </c>
      <c r="C38" s="1">
        <f t="shared" si="2"/>
        <v>6</v>
      </c>
      <c r="D38" s="8">
        <v>1</v>
      </c>
      <c r="E38" s="8">
        <v>1</v>
      </c>
      <c r="F38" s="8">
        <v>1</v>
      </c>
      <c r="G38" s="8">
        <v>1</v>
      </c>
      <c r="I38" s="7">
        <f t="shared" si="0"/>
        <v>3</v>
      </c>
    </row>
    <row r="39" spans="1:9" ht="12.75">
      <c r="A39" s="7">
        <v>30</v>
      </c>
      <c r="B39" s="1" t="s">
        <v>40</v>
      </c>
      <c r="C39" s="1">
        <f t="shared" si="2"/>
        <v>18</v>
      </c>
      <c r="D39" s="1">
        <v>3</v>
      </c>
      <c r="E39" s="1">
        <v>3</v>
      </c>
      <c r="F39" s="1">
        <v>3</v>
      </c>
      <c r="G39" s="1">
        <v>3</v>
      </c>
      <c r="I39" s="7">
        <f t="shared" si="0"/>
        <v>9</v>
      </c>
    </row>
    <row r="40" ht="12.75">
      <c r="I40" s="7"/>
    </row>
    <row r="41" spans="2:9" ht="12.75">
      <c r="B41" s="2" t="s">
        <v>41</v>
      </c>
      <c r="I41" s="7"/>
    </row>
    <row r="42" spans="1:9" ht="12.75">
      <c r="A42" s="7">
        <v>31</v>
      </c>
      <c r="B42" s="1" t="s">
        <v>42</v>
      </c>
      <c r="C42" s="1">
        <f aca="true" t="shared" si="3" ref="C42:C56">D42*6</f>
        <v>150</v>
      </c>
      <c r="D42" s="1">
        <f>9+16</f>
        <v>25</v>
      </c>
      <c r="E42" s="1">
        <f>9+16</f>
        <v>25</v>
      </c>
      <c r="F42" s="1">
        <f>9+16</f>
        <v>25</v>
      </c>
      <c r="G42" s="1">
        <f>9+16</f>
        <v>25</v>
      </c>
      <c r="H42" s="1">
        <v>7</v>
      </c>
      <c r="I42" s="7">
        <f t="shared" si="0"/>
        <v>68</v>
      </c>
    </row>
    <row r="43" spans="1:9" ht="12.75">
      <c r="A43" s="7">
        <v>32</v>
      </c>
      <c r="B43" s="1" t="s">
        <v>43</v>
      </c>
      <c r="C43" s="1">
        <f t="shared" si="3"/>
        <v>18</v>
      </c>
      <c r="D43" s="8">
        <v>3</v>
      </c>
      <c r="E43" s="8">
        <v>3</v>
      </c>
      <c r="F43" s="8">
        <v>3</v>
      </c>
      <c r="G43" s="8">
        <v>3</v>
      </c>
      <c r="H43" s="8">
        <v>3</v>
      </c>
      <c r="I43" s="7">
        <f t="shared" si="0"/>
        <v>6</v>
      </c>
    </row>
    <row r="44" spans="1:9" ht="12.75">
      <c r="A44" s="7">
        <v>33</v>
      </c>
      <c r="B44" s="1" t="s">
        <v>44</v>
      </c>
      <c r="C44" s="1">
        <f t="shared" si="3"/>
        <v>12</v>
      </c>
      <c r="D44" s="8">
        <v>2</v>
      </c>
      <c r="E44" s="8">
        <v>2</v>
      </c>
      <c r="F44" s="8">
        <v>2</v>
      </c>
      <c r="G44" s="8">
        <v>2</v>
      </c>
      <c r="I44" s="7">
        <f t="shared" si="0"/>
        <v>6</v>
      </c>
    </row>
    <row r="45" spans="1:9" ht="12.75">
      <c r="A45" s="7">
        <v>34</v>
      </c>
      <c r="B45" s="1" t="s">
        <v>45</v>
      </c>
      <c r="C45" s="1">
        <f t="shared" si="3"/>
        <v>72</v>
      </c>
      <c r="D45" s="1">
        <v>12</v>
      </c>
      <c r="E45" s="1">
        <v>12</v>
      </c>
      <c r="F45" s="1">
        <v>12</v>
      </c>
      <c r="G45" s="1">
        <v>12</v>
      </c>
      <c r="I45" s="7">
        <f t="shared" si="0"/>
        <v>36</v>
      </c>
    </row>
    <row r="46" spans="1:9" ht="12.75">
      <c r="A46" s="7">
        <v>35</v>
      </c>
      <c r="B46" s="1" t="s">
        <v>31</v>
      </c>
      <c r="C46" s="1">
        <f t="shared" si="3"/>
        <v>228</v>
      </c>
      <c r="D46" s="1">
        <v>38</v>
      </c>
      <c r="E46" s="1">
        <v>38</v>
      </c>
      <c r="F46" s="1">
        <v>38</v>
      </c>
      <c r="G46" s="1">
        <v>38</v>
      </c>
      <c r="H46" s="1">
        <v>37</v>
      </c>
      <c r="I46" s="7">
        <f t="shared" si="0"/>
        <v>77</v>
      </c>
    </row>
    <row r="47" spans="1:9" ht="12.75">
      <c r="A47" s="7">
        <v>36</v>
      </c>
      <c r="B47" s="1" t="s">
        <v>46</v>
      </c>
      <c r="C47" s="1">
        <f t="shared" si="3"/>
        <v>30</v>
      </c>
      <c r="D47" s="1">
        <v>5</v>
      </c>
      <c r="E47" s="1">
        <v>5</v>
      </c>
      <c r="F47" s="1">
        <v>5</v>
      </c>
      <c r="G47" s="1">
        <v>5</v>
      </c>
      <c r="I47" s="7">
        <f t="shared" si="0"/>
        <v>15</v>
      </c>
    </row>
    <row r="48" spans="1:9" ht="12.75">
      <c r="A48" s="7">
        <v>37</v>
      </c>
      <c r="B48" s="1" t="s">
        <v>47</v>
      </c>
      <c r="C48" s="1">
        <f t="shared" si="3"/>
        <v>24</v>
      </c>
      <c r="D48" s="1">
        <v>4</v>
      </c>
      <c r="E48" s="1">
        <v>4</v>
      </c>
      <c r="F48" s="1">
        <v>4</v>
      </c>
      <c r="G48" s="1">
        <v>4</v>
      </c>
      <c r="I48" s="7">
        <f t="shared" si="0"/>
        <v>12</v>
      </c>
    </row>
    <row r="49" spans="1:9" ht="12.75">
      <c r="A49" s="7">
        <v>38</v>
      </c>
      <c r="B49" s="1" t="s">
        <v>48</v>
      </c>
      <c r="C49" s="1">
        <f t="shared" si="3"/>
        <v>6</v>
      </c>
      <c r="D49" s="1">
        <v>1</v>
      </c>
      <c r="E49" s="1">
        <v>1</v>
      </c>
      <c r="F49" s="1">
        <v>1</v>
      </c>
      <c r="G49" s="1">
        <v>1</v>
      </c>
      <c r="I49" s="7">
        <f t="shared" si="0"/>
        <v>3</v>
      </c>
    </row>
    <row r="50" spans="1:9" ht="12.75">
      <c r="A50" s="7">
        <v>39</v>
      </c>
      <c r="B50" s="1" t="s">
        <v>32</v>
      </c>
      <c r="C50" s="1">
        <f t="shared" si="3"/>
        <v>60</v>
      </c>
      <c r="D50" s="1">
        <v>10</v>
      </c>
      <c r="E50" s="1">
        <v>10</v>
      </c>
      <c r="F50" s="1">
        <v>10</v>
      </c>
      <c r="G50" s="1">
        <v>10</v>
      </c>
      <c r="I50" s="7">
        <f t="shared" si="0"/>
        <v>30</v>
      </c>
    </row>
    <row r="51" spans="1:9" ht="12.75">
      <c r="A51" s="7">
        <v>40</v>
      </c>
      <c r="B51" s="1" t="s">
        <v>49</v>
      </c>
      <c r="C51" s="1">
        <f t="shared" si="3"/>
        <v>24</v>
      </c>
      <c r="D51" s="1">
        <v>4</v>
      </c>
      <c r="E51" s="1">
        <v>4</v>
      </c>
      <c r="F51" s="1">
        <v>4</v>
      </c>
      <c r="G51" s="1">
        <v>4</v>
      </c>
      <c r="I51" s="7">
        <f t="shared" si="0"/>
        <v>12</v>
      </c>
    </row>
    <row r="52" spans="1:9" ht="12.75">
      <c r="A52" s="7">
        <v>41</v>
      </c>
      <c r="B52" s="1" t="s">
        <v>50</v>
      </c>
      <c r="C52" s="1">
        <f t="shared" si="3"/>
        <v>12</v>
      </c>
      <c r="D52" s="1">
        <v>2</v>
      </c>
      <c r="E52" s="1">
        <v>2</v>
      </c>
      <c r="F52" s="1">
        <v>2</v>
      </c>
      <c r="G52" s="1">
        <v>2</v>
      </c>
      <c r="H52" s="1">
        <v>2</v>
      </c>
      <c r="I52" s="7">
        <f t="shared" si="0"/>
        <v>4</v>
      </c>
    </row>
    <row r="53" spans="1:9" ht="12.75">
      <c r="A53" s="7">
        <v>42</v>
      </c>
      <c r="B53" s="1" t="s">
        <v>51</v>
      </c>
      <c r="C53" s="1">
        <f t="shared" si="3"/>
        <v>84</v>
      </c>
      <c r="D53" s="1">
        <v>14</v>
      </c>
      <c r="E53" s="1">
        <v>14</v>
      </c>
      <c r="F53" s="1">
        <v>14</v>
      </c>
      <c r="G53" s="1">
        <v>14</v>
      </c>
      <c r="I53" s="7">
        <f t="shared" si="0"/>
        <v>42</v>
      </c>
    </row>
    <row r="54" spans="1:9" ht="12.75">
      <c r="A54" s="7">
        <v>43</v>
      </c>
      <c r="B54" s="1" t="s">
        <v>40</v>
      </c>
      <c r="C54" s="1">
        <f t="shared" si="3"/>
        <v>12</v>
      </c>
      <c r="D54" s="1">
        <v>2</v>
      </c>
      <c r="E54" s="1">
        <v>2</v>
      </c>
      <c r="F54" s="1">
        <v>2</v>
      </c>
      <c r="G54" s="1">
        <v>2</v>
      </c>
      <c r="I54" s="7">
        <f t="shared" si="0"/>
        <v>6</v>
      </c>
    </row>
    <row r="55" spans="1:9" ht="12.75">
      <c r="A55" s="7">
        <v>44</v>
      </c>
      <c r="B55" s="1" t="s">
        <v>52</v>
      </c>
      <c r="C55" s="1">
        <f t="shared" si="3"/>
        <v>12</v>
      </c>
      <c r="D55" s="1">
        <v>2</v>
      </c>
      <c r="E55" s="1">
        <v>2</v>
      </c>
      <c r="F55" s="1">
        <v>2</v>
      </c>
      <c r="G55" s="1">
        <v>2</v>
      </c>
      <c r="I55" s="7">
        <f t="shared" si="0"/>
        <v>6</v>
      </c>
    </row>
    <row r="56" spans="1:9" ht="12.75">
      <c r="A56" s="7">
        <v>45</v>
      </c>
      <c r="B56" s="1" t="s">
        <v>53</v>
      </c>
      <c r="C56" s="1">
        <f t="shared" si="3"/>
        <v>18</v>
      </c>
      <c r="D56" s="1">
        <v>3</v>
      </c>
      <c r="E56" s="1">
        <v>3</v>
      </c>
      <c r="F56" s="1">
        <v>3</v>
      </c>
      <c r="G56" s="1">
        <v>3</v>
      </c>
      <c r="I56" s="7">
        <f t="shared" si="0"/>
        <v>9</v>
      </c>
    </row>
    <row r="57" ht="12.75">
      <c r="I57" s="7"/>
    </row>
    <row r="58" spans="2:9" ht="12.75">
      <c r="B58" s="2" t="s">
        <v>54</v>
      </c>
      <c r="I58" s="7"/>
    </row>
    <row r="59" spans="1:9" ht="12.75">
      <c r="A59" s="7">
        <v>46</v>
      </c>
      <c r="B59" s="10" t="s">
        <v>46</v>
      </c>
      <c r="C59" s="1">
        <f aca="true" t="shared" si="4" ref="C59:C70">D59*6</f>
        <v>24</v>
      </c>
      <c r="D59" s="1">
        <v>4</v>
      </c>
      <c r="E59" s="1">
        <v>4</v>
      </c>
      <c r="F59" s="1">
        <v>4</v>
      </c>
      <c r="G59" s="1">
        <v>4</v>
      </c>
      <c r="I59" s="7">
        <f t="shared" si="0"/>
        <v>12</v>
      </c>
    </row>
    <row r="60" spans="1:9" ht="12.75">
      <c r="A60" s="7">
        <v>47</v>
      </c>
      <c r="B60" s="1" t="s">
        <v>55</v>
      </c>
      <c r="C60" s="1">
        <f t="shared" si="4"/>
        <v>36</v>
      </c>
      <c r="D60" s="8">
        <v>6</v>
      </c>
      <c r="E60" s="8">
        <v>6</v>
      </c>
      <c r="F60" s="8">
        <v>6</v>
      </c>
      <c r="G60" s="8">
        <v>6</v>
      </c>
      <c r="I60" s="7">
        <f t="shared" si="0"/>
        <v>18</v>
      </c>
    </row>
    <row r="61" spans="1:9" ht="12.75">
      <c r="A61" s="7">
        <v>48</v>
      </c>
      <c r="B61" s="1" t="s">
        <v>56</v>
      </c>
      <c r="C61" s="1">
        <f t="shared" si="4"/>
        <v>18</v>
      </c>
      <c r="D61" s="8">
        <v>3</v>
      </c>
      <c r="E61" s="8">
        <v>3</v>
      </c>
      <c r="F61" s="8">
        <v>3</v>
      </c>
      <c r="G61" s="8">
        <v>3</v>
      </c>
      <c r="I61" s="7">
        <f t="shared" si="0"/>
        <v>9</v>
      </c>
    </row>
    <row r="62" spans="1:9" ht="12.75">
      <c r="A62" s="7">
        <v>49</v>
      </c>
      <c r="B62" s="1" t="s">
        <v>45</v>
      </c>
      <c r="C62" s="1">
        <f t="shared" si="4"/>
        <v>186</v>
      </c>
      <c r="D62" s="1">
        <f>14+17</f>
        <v>31</v>
      </c>
      <c r="E62" s="1">
        <f>14+17</f>
        <v>31</v>
      </c>
      <c r="F62" s="1">
        <f>14+17</f>
        <v>31</v>
      </c>
      <c r="G62" s="1">
        <f>14+17</f>
        <v>31</v>
      </c>
      <c r="I62" s="7">
        <f t="shared" si="0"/>
        <v>93</v>
      </c>
    </row>
    <row r="63" spans="1:9" ht="12.75">
      <c r="A63" s="7">
        <v>50</v>
      </c>
      <c r="B63" s="1" t="s">
        <v>31</v>
      </c>
      <c r="C63" s="1">
        <f t="shared" si="4"/>
        <v>258</v>
      </c>
      <c r="D63" s="1">
        <v>43</v>
      </c>
      <c r="E63" s="1">
        <v>43</v>
      </c>
      <c r="F63" s="1">
        <v>43</v>
      </c>
      <c r="G63" s="1">
        <v>43</v>
      </c>
      <c r="I63" s="7">
        <f t="shared" si="0"/>
        <v>129</v>
      </c>
    </row>
    <row r="64" spans="1:9" ht="12.75">
      <c r="A64" s="7">
        <v>51</v>
      </c>
      <c r="B64" s="1" t="s">
        <v>40</v>
      </c>
      <c r="C64" s="1">
        <f t="shared" si="4"/>
        <v>12</v>
      </c>
      <c r="D64" s="1">
        <v>2</v>
      </c>
      <c r="E64" s="1">
        <v>2</v>
      </c>
      <c r="F64" s="1">
        <v>2</v>
      </c>
      <c r="G64" s="1">
        <v>2</v>
      </c>
      <c r="I64" s="7">
        <f t="shared" si="0"/>
        <v>6</v>
      </c>
    </row>
    <row r="65" spans="1:9" ht="12.75">
      <c r="A65" s="7">
        <v>52</v>
      </c>
      <c r="B65" s="1" t="s">
        <v>57</v>
      </c>
      <c r="C65" s="1">
        <f t="shared" si="4"/>
        <v>36</v>
      </c>
      <c r="D65" s="1">
        <v>6</v>
      </c>
      <c r="E65" s="1">
        <v>6</v>
      </c>
      <c r="F65" s="1">
        <v>6</v>
      </c>
      <c r="G65" s="1">
        <v>6</v>
      </c>
      <c r="I65" s="7">
        <f t="shared" si="0"/>
        <v>18</v>
      </c>
    </row>
    <row r="66" spans="1:9" ht="12.75">
      <c r="A66" s="7">
        <v>53</v>
      </c>
      <c r="B66" s="1" t="s">
        <v>43</v>
      </c>
      <c r="C66" s="1">
        <f t="shared" si="4"/>
        <v>48</v>
      </c>
      <c r="D66" s="1">
        <v>8</v>
      </c>
      <c r="E66" s="1">
        <v>8</v>
      </c>
      <c r="F66" s="1">
        <v>8</v>
      </c>
      <c r="G66" s="1">
        <v>8</v>
      </c>
      <c r="I66" s="7">
        <f t="shared" si="0"/>
        <v>24</v>
      </c>
    </row>
    <row r="67" spans="1:9" ht="12.75">
      <c r="A67" s="7">
        <v>54</v>
      </c>
      <c r="B67" s="1" t="s">
        <v>42</v>
      </c>
      <c r="C67" s="1">
        <f t="shared" si="4"/>
        <v>252</v>
      </c>
      <c r="D67" s="1">
        <f>20+14+3+5</f>
        <v>42</v>
      </c>
      <c r="E67" s="1">
        <f>20+14+3+5</f>
        <v>42</v>
      </c>
      <c r="F67" s="1">
        <f>20+14+3+5</f>
        <v>42</v>
      </c>
      <c r="G67" s="1">
        <f>20+14+3+5</f>
        <v>42</v>
      </c>
      <c r="I67" s="7">
        <f t="shared" si="0"/>
        <v>126</v>
      </c>
    </row>
    <row r="68" spans="1:9" ht="12.75">
      <c r="A68" s="7">
        <v>55</v>
      </c>
      <c r="B68" s="1" t="s">
        <v>32</v>
      </c>
      <c r="C68" s="1">
        <f t="shared" si="4"/>
        <v>90</v>
      </c>
      <c r="D68" s="1">
        <v>15</v>
      </c>
      <c r="E68" s="1">
        <v>15</v>
      </c>
      <c r="F68" s="1">
        <v>15</v>
      </c>
      <c r="G68" s="1">
        <v>15</v>
      </c>
      <c r="I68" s="7">
        <f t="shared" si="0"/>
        <v>45</v>
      </c>
    </row>
    <row r="69" spans="1:9" ht="12.75">
      <c r="A69" s="7">
        <v>56</v>
      </c>
      <c r="B69" s="1" t="s">
        <v>58</v>
      </c>
      <c r="C69" s="1">
        <f t="shared" si="4"/>
        <v>12</v>
      </c>
      <c r="D69" s="1">
        <v>2</v>
      </c>
      <c r="E69" s="1">
        <v>2</v>
      </c>
      <c r="F69" s="1">
        <v>2</v>
      </c>
      <c r="G69" s="1">
        <v>2</v>
      </c>
      <c r="I69" s="7">
        <f t="shared" si="0"/>
        <v>6</v>
      </c>
    </row>
    <row r="70" spans="1:9" ht="12.75">
      <c r="A70" s="7">
        <v>57</v>
      </c>
      <c r="B70" s="1" t="s">
        <v>59</v>
      </c>
      <c r="C70" s="1">
        <f t="shared" si="4"/>
        <v>18</v>
      </c>
      <c r="D70" s="1">
        <v>3</v>
      </c>
      <c r="E70" s="1">
        <v>3</v>
      </c>
      <c r="F70" s="1">
        <v>3</v>
      </c>
      <c r="G70" s="1">
        <v>3</v>
      </c>
      <c r="I70" s="7">
        <f t="shared" si="0"/>
        <v>9</v>
      </c>
    </row>
    <row r="71" ht="12.75">
      <c r="I71" s="7"/>
    </row>
    <row r="72" spans="1:9" ht="12.75">
      <c r="A72" s="7">
        <v>58</v>
      </c>
      <c r="B72" s="1" t="s">
        <v>60</v>
      </c>
      <c r="C72" s="1">
        <f>D72*6</f>
        <v>18</v>
      </c>
      <c r="D72" s="8">
        <v>3</v>
      </c>
      <c r="E72" s="8">
        <v>3</v>
      </c>
      <c r="F72" s="8">
        <v>3</v>
      </c>
      <c r="G72" s="8">
        <v>3</v>
      </c>
      <c r="I72" s="7">
        <f aca="true" t="shared" si="5" ref="I72:I135">C72-E72-F72-G72-H72</f>
        <v>9</v>
      </c>
    </row>
    <row r="73" spans="1:9" ht="12.75">
      <c r="A73" s="7">
        <v>59</v>
      </c>
      <c r="B73" s="8" t="s">
        <v>61</v>
      </c>
      <c r="C73" s="1">
        <f>D73*6</f>
        <v>12</v>
      </c>
      <c r="D73" s="8">
        <v>2</v>
      </c>
      <c r="E73" s="8">
        <v>2</v>
      </c>
      <c r="F73" s="8">
        <v>2</v>
      </c>
      <c r="G73" s="8">
        <v>2</v>
      </c>
      <c r="I73" s="7">
        <f t="shared" si="5"/>
        <v>6</v>
      </c>
    </row>
    <row r="74" spans="1:9" ht="13.5">
      <c r="A74" s="7">
        <v>60</v>
      </c>
      <c r="B74" s="11" t="s">
        <v>62</v>
      </c>
      <c r="C74" s="1">
        <f>D74*6</f>
        <v>54</v>
      </c>
      <c r="D74" s="1">
        <v>9</v>
      </c>
      <c r="E74" s="1">
        <v>9</v>
      </c>
      <c r="F74" s="1">
        <v>9</v>
      </c>
      <c r="G74" s="1">
        <v>9</v>
      </c>
      <c r="I74" s="7">
        <f t="shared" si="5"/>
        <v>27</v>
      </c>
    </row>
    <row r="75" spans="2:9" ht="13.5">
      <c r="B75" s="11"/>
      <c r="I75" s="7"/>
    </row>
    <row r="76" spans="2:9" ht="15.75">
      <c r="B76" s="12" t="s">
        <v>63</v>
      </c>
      <c r="D76" s="13"/>
      <c r="E76" s="13"/>
      <c r="F76" s="13"/>
      <c r="G76" s="13"/>
      <c r="I76" s="7"/>
    </row>
    <row r="77" spans="2:9" ht="12.75">
      <c r="B77" s="14" t="s">
        <v>64</v>
      </c>
      <c r="I77" s="7"/>
    </row>
    <row r="78" spans="1:9" ht="12.75">
      <c r="A78" s="7">
        <v>61</v>
      </c>
      <c r="B78" s="1" t="s">
        <v>65</v>
      </c>
      <c r="C78" s="1">
        <f aca="true" t="shared" si="6" ref="C78:C98">D78*6</f>
        <v>24</v>
      </c>
      <c r="D78" s="1">
        <v>4</v>
      </c>
      <c r="E78" s="1">
        <v>4</v>
      </c>
      <c r="F78" s="1">
        <v>4</v>
      </c>
      <c r="G78" s="1">
        <v>4</v>
      </c>
      <c r="I78" s="7">
        <f t="shared" si="5"/>
        <v>12</v>
      </c>
    </row>
    <row r="79" spans="1:9" ht="12.75">
      <c r="A79" s="7">
        <v>62</v>
      </c>
      <c r="B79" s="1" t="s">
        <v>66</v>
      </c>
      <c r="C79" s="1">
        <f t="shared" si="6"/>
        <v>6</v>
      </c>
      <c r="D79" s="1">
        <v>1</v>
      </c>
      <c r="E79" s="1">
        <v>1</v>
      </c>
      <c r="F79" s="1">
        <v>1</v>
      </c>
      <c r="G79" s="1">
        <v>1</v>
      </c>
      <c r="I79" s="7">
        <f t="shared" si="5"/>
        <v>3</v>
      </c>
    </row>
    <row r="80" spans="1:9" ht="12.75">
      <c r="A80" s="7">
        <v>63</v>
      </c>
      <c r="B80" s="1" t="s">
        <v>67</v>
      </c>
      <c r="C80" s="1">
        <f t="shared" si="6"/>
        <v>60</v>
      </c>
      <c r="D80" s="1">
        <v>10</v>
      </c>
      <c r="E80" s="1">
        <v>10</v>
      </c>
      <c r="F80" s="1">
        <v>10</v>
      </c>
      <c r="G80" s="1">
        <v>10</v>
      </c>
      <c r="I80" s="7">
        <f t="shared" si="5"/>
        <v>30</v>
      </c>
    </row>
    <row r="81" spans="1:9" ht="12.75">
      <c r="A81" s="7">
        <v>64</v>
      </c>
      <c r="B81" s="15" t="s">
        <v>68</v>
      </c>
      <c r="C81" s="1">
        <f t="shared" si="6"/>
        <v>36</v>
      </c>
      <c r="D81" s="16">
        <v>6</v>
      </c>
      <c r="E81" s="16">
        <v>6</v>
      </c>
      <c r="F81" s="16">
        <v>6</v>
      </c>
      <c r="G81" s="16">
        <v>6</v>
      </c>
      <c r="I81" s="7">
        <f t="shared" si="5"/>
        <v>18</v>
      </c>
    </row>
    <row r="82" spans="1:9" ht="12.75">
      <c r="A82" s="7">
        <v>65</v>
      </c>
      <c r="B82" s="17" t="s">
        <v>69</v>
      </c>
      <c r="C82" s="1">
        <f t="shared" si="6"/>
        <v>30</v>
      </c>
      <c r="D82" s="18">
        <v>5</v>
      </c>
      <c r="E82" s="18">
        <v>5</v>
      </c>
      <c r="F82" s="18">
        <v>5</v>
      </c>
      <c r="G82" s="18">
        <v>5</v>
      </c>
      <c r="I82" s="7">
        <f t="shared" si="5"/>
        <v>15</v>
      </c>
    </row>
    <row r="83" spans="1:9" ht="12.75">
      <c r="A83" s="7">
        <v>66</v>
      </c>
      <c r="B83" s="1" t="s">
        <v>70</v>
      </c>
      <c r="C83" s="1">
        <f t="shared" si="6"/>
        <v>42</v>
      </c>
      <c r="D83" s="18">
        <v>7</v>
      </c>
      <c r="E83" s="18">
        <v>7</v>
      </c>
      <c r="F83" s="18">
        <v>7</v>
      </c>
      <c r="G83" s="18">
        <v>7</v>
      </c>
      <c r="I83" s="7">
        <f t="shared" si="5"/>
        <v>21</v>
      </c>
    </row>
    <row r="84" spans="1:9" ht="12.75">
      <c r="A84" s="7">
        <v>67</v>
      </c>
      <c r="B84" s="1" t="s">
        <v>71</v>
      </c>
      <c r="C84" s="1">
        <f t="shared" si="6"/>
        <v>6</v>
      </c>
      <c r="D84" s="18">
        <v>1</v>
      </c>
      <c r="E84" s="18">
        <v>1</v>
      </c>
      <c r="F84" s="18">
        <v>1</v>
      </c>
      <c r="G84" s="18">
        <v>1</v>
      </c>
      <c r="I84" s="7">
        <f t="shared" si="5"/>
        <v>3</v>
      </c>
    </row>
    <row r="85" spans="2:9" ht="12.75">
      <c r="B85" s="19"/>
      <c r="D85" s="16"/>
      <c r="E85" s="16"/>
      <c r="F85" s="16"/>
      <c r="G85" s="16"/>
      <c r="I85" s="7"/>
    </row>
    <row r="86" spans="2:9" ht="12.75">
      <c r="B86" s="14" t="s">
        <v>72</v>
      </c>
      <c r="I86" s="7"/>
    </row>
    <row r="87" spans="1:9" ht="12.75">
      <c r="A87" s="7">
        <v>68</v>
      </c>
      <c r="B87" s="15" t="s">
        <v>73</v>
      </c>
      <c r="C87" s="1">
        <f t="shared" si="6"/>
        <v>6</v>
      </c>
      <c r="D87" s="16">
        <v>1</v>
      </c>
      <c r="E87" s="16">
        <v>1</v>
      </c>
      <c r="F87" s="16">
        <v>1</v>
      </c>
      <c r="G87" s="16">
        <v>1</v>
      </c>
      <c r="I87" s="7">
        <f t="shared" si="5"/>
        <v>3</v>
      </c>
    </row>
    <row r="88" spans="1:9" ht="12.75">
      <c r="A88" s="7">
        <v>69</v>
      </c>
      <c r="B88" s="15" t="s">
        <v>74</v>
      </c>
      <c r="C88" s="1">
        <f t="shared" si="6"/>
        <v>18</v>
      </c>
      <c r="D88" s="18">
        <v>3</v>
      </c>
      <c r="E88" s="18">
        <v>3</v>
      </c>
      <c r="F88" s="18">
        <v>3</v>
      </c>
      <c r="G88" s="18">
        <v>3</v>
      </c>
      <c r="I88" s="7">
        <f t="shared" si="5"/>
        <v>9</v>
      </c>
    </row>
    <row r="89" spans="1:9" ht="12.75">
      <c r="A89" s="7">
        <v>70</v>
      </c>
      <c r="B89" s="1" t="s">
        <v>75</v>
      </c>
      <c r="C89" s="1">
        <f t="shared" si="6"/>
        <v>6</v>
      </c>
      <c r="D89" s="18">
        <v>1</v>
      </c>
      <c r="E89" s="18">
        <v>1</v>
      </c>
      <c r="F89" s="18">
        <v>1</v>
      </c>
      <c r="G89" s="18">
        <v>1</v>
      </c>
      <c r="I89" s="7">
        <f t="shared" si="5"/>
        <v>3</v>
      </c>
    </row>
    <row r="90" spans="1:9" ht="12.75">
      <c r="A90" s="7">
        <v>71</v>
      </c>
      <c r="B90" s="15" t="s">
        <v>76</v>
      </c>
      <c r="C90" s="1">
        <f t="shared" si="6"/>
        <v>12</v>
      </c>
      <c r="D90" s="16">
        <v>2</v>
      </c>
      <c r="E90" s="16">
        <v>2</v>
      </c>
      <c r="F90" s="16">
        <v>2</v>
      </c>
      <c r="G90" s="16">
        <v>2</v>
      </c>
      <c r="I90" s="7">
        <f t="shared" si="5"/>
        <v>6</v>
      </c>
    </row>
    <row r="91" spans="1:9" ht="12.75">
      <c r="A91" s="7">
        <v>72</v>
      </c>
      <c r="B91" s="1" t="s">
        <v>77</v>
      </c>
      <c r="C91" s="1">
        <f t="shared" si="6"/>
        <v>6</v>
      </c>
      <c r="D91" s="1">
        <v>1</v>
      </c>
      <c r="E91" s="1">
        <v>1</v>
      </c>
      <c r="F91" s="1">
        <v>1</v>
      </c>
      <c r="G91" s="1">
        <v>1</v>
      </c>
      <c r="I91" s="7">
        <f t="shared" si="5"/>
        <v>3</v>
      </c>
    </row>
    <row r="92" spans="1:9" ht="12.75">
      <c r="A92" s="7">
        <v>73</v>
      </c>
      <c r="B92" s="20" t="s">
        <v>78</v>
      </c>
      <c r="C92" s="1">
        <f t="shared" si="6"/>
        <v>24</v>
      </c>
      <c r="D92" s="1">
        <v>4</v>
      </c>
      <c r="E92" s="1">
        <v>4</v>
      </c>
      <c r="F92" s="1">
        <v>4</v>
      </c>
      <c r="G92" s="1">
        <v>4</v>
      </c>
      <c r="I92" s="7">
        <f t="shared" si="5"/>
        <v>12</v>
      </c>
    </row>
    <row r="93" spans="1:9" ht="12.75">
      <c r="A93" s="7">
        <v>74</v>
      </c>
      <c r="B93" s="15" t="s">
        <v>79</v>
      </c>
      <c r="C93" s="1">
        <f t="shared" si="6"/>
        <v>48</v>
      </c>
      <c r="D93" s="16">
        <v>8</v>
      </c>
      <c r="E93" s="16">
        <v>8</v>
      </c>
      <c r="F93" s="16">
        <v>8</v>
      </c>
      <c r="G93" s="16">
        <v>8</v>
      </c>
      <c r="I93" s="7">
        <f t="shared" si="5"/>
        <v>24</v>
      </c>
    </row>
    <row r="94" spans="1:9" ht="12.75">
      <c r="A94" s="7">
        <v>75</v>
      </c>
      <c r="B94" s="15" t="s">
        <v>80</v>
      </c>
      <c r="C94" s="1">
        <f t="shared" si="6"/>
        <v>72</v>
      </c>
      <c r="D94" s="18">
        <v>12</v>
      </c>
      <c r="E94" s="18">
        <v>12</v>
      </c>
      <c r="F94" s="18">
        <v>12</v>
      </c>
      <c r="G94" s="18">
        <v>12</v>
      </c>
      <c r="I94" s="7">
        <f t="shared" si="5"/>
        <v>36</v>
      </c>
    </row>
    <row r="95" spans="1:9" ht="12.75">
      <c r="A95" s="7">
        <v>76</v>
      </c>
      <c r="B95" s="15" t="s">
        <v>81</v>
      </c>
      <c r="C95" s="1">
        <f t="shared" si="6"/>
        <v>72</v>
      </c>
      <c r="D95" s="18">
        <v>12</v>
      </c>
      <c r="E95" s="18">
        <v>12</v>
      </c>
      <c r="F95" s="18">
        <v>12</v>
      </c>
      <c r="G95" s="18">
        <v>12</v>
      </c>
      <c r="I95" s="7">
        <f t="shared" si="5"/>
        <v>36</v>
      </c>
    </row>
    <row r="96" spans="1:9" ht="12.75">
      <c r="A96" s="7">
        <v>77</v>
      </c>
      <c r="B96" s="15" t="s">
        <v>82</v>
      </c>
      <c r="C96" s="1">
        <f t="shared" si="6"/>
        <v>12</v>
      </c>
      <c r="D96" s="18">
        <v>2</v>
      </c>
      <c r="E96" s="18">
        <v>2</v>
      </c>
      <c r="F96" s="18">
        <v>2</v>
      </c>
      <c r="G96" s="18">
        <v>2</v>
      </c>
      <c r="I96" s="7">
        <f t="shared" si="5"/>
        <v>6</v>
      </c>
    </row>
    <row r="97" spans="1:9" ht="12.75">
      <c r="A97" s="7">
        <v>78</v>
      </c>
      <c r="B97" s="1" t="s">
        <v>83</v>
      </c>
      <c r="C97" s="1">
        <f t="shared" si="6"/>
        <v>6</v>
      </c>
      <c r="D97" s="18">
        <v>1</v>
      </c>
      <c r="E97" s="18">
        <v>1</v>
      </c>
      <c r="F97" s="18">
        <v>1</v>
      </c>
      <c r="G97" s="18">
        <v>1</v>
      </c>
      <c r="I97" s="7">
        <f t="shared" si="5"/>
        <v>3</v>
      </c>
    </row>
    <row r="98" spans="1:9" ht="12.75">
      <c r="A98" s="7">
        <v>79</v>
      </c>
      <c r="B98" s="1" t="s">
        <v>84</v>
      </c>
      <c r="C98" s="1">
        <f t="shared" si="6"/>
        <v>6</v>
      </c>
      <c r="D98" s="18">
        <v>1</v>
      </c>
      <c r="E98" s="18">
        <v>1</v>
      </c>
      <c r="F98" s="18">
        <v>1</v>
      </c>
      <c r="G98" s="18">
        <v>1</v>
      </c>
      <c r="I98" s="7">
        <f t="shared" si="5"/>
        <v>3</v>
      </c>
    </row>
    <row r="99" ht="12.75">
      <c r="I99" s="7"/>
    </row>
    <row r="100" spans="2:9" ht="12.75">
      <c r="B100" s="21" t="s">
        <v>85</v>
      </c>
      <c r="I100" s="7"/>
    </row>
    <row r="101" spans="1:9" ht="12.75">
      <c r="A101" s="7">
        <v>80</v>
      </c>
      <c r="B101" s="10" t="s">
        <v>73</v>
      </c>
      <c r="C101" s="1">
        <f aca="true" t="shared" si="7" ref="C101:C108">D101*6</f>
        <v>6</v>
      </c>
      <c r="D101" s="1">
        <v>1</v>
      </c>
      <c r="E101" s="1">
        <v>1</v>
      </c>
      <c r="F101" s="1">
        <v>1</v>
      </c>
      <c r="G101" s="1">
        <v>1</v>
      </c>
      <c r="I101" s="7">
        <f t="shared" si="5"/>
        <v>3</v>
      </c>
    </row>
    <row r="102" spans="1:9" ht="12.75">
      <c r="A102" s="7">
        <v>81</v>
      </c>
      <c r="B102" s="1" t="s">
        <v>86</v>
      </c>
      <c r="C102" s="1">
        <f t="shared" si="7"/>
        <v>12</v>
      </c>
      <c r="D102" s="1">
        <v>2</v>
      </c>
      <c r="E102" s="1">
        <v>2</v>
      </c>
      <c r="F102" s="1">
        <v>2</v>
      </c>
      <c r="G102" s="1">
        <v>2</v>
      </c>
      <c r="I102" s="7">
        <f t="shared" si="5"/>
        <v>6</v>
      </c>
    </row>
    <row r="103" spans="1:9" ht="12.75">
      <c r="A103" s="7">
        <v>82</v>
      </c>
      <c r="B103" s="15" t="s">
        <v>87</v>
      </c>
      <c r="C103" s="1">
        <f t="shared" si="7"/>
        <v>96</v>
      </c>
      <c r="D103" s="16">
        <v>16</v>
      </c>
      <c r="E103" s="16">
        <v>16</v>
      </c>
      <c r="F103" s="16">
        <v>16</v>
      </c>
      <c r="G103" s="16">
        <v>16</v>
      </c>
      <c r="I103" s="7">
        <f t="shared" si="5"/>
        <v>48</v>
      </c>
    </row>
    <row r="104" spans="1:9" ht="12.75">
      <c r="A104" s="7">
        <v>83</v>
      </c>
      <c r="B104" s="1" t="s">
        <v>88</v>
      </c>
      <c r="C104" s="1">
        <f t="shared" si="7"/>
        <v>6</v>
      </c>
      <c r="D104" s="18">
        <v>1</v>
      </c>
      <c r="E104" s="18">
        <v>1</v>
      </c>
      <c r="F104" s="18">
        <v>1</v>
      </c>
      <c r="G104" s="18">
        <v>1</v>
      </c>
      <c r="I104" s="7">
        <f t="shared" si="5"/>
        <v>3</v>
      </c>
    </row>
    <row r="105" spans="1:9" ht="12.75">
      <c r="A105" s="7">
        <v>84</v>
      </c>
      <c r="B105" s="1" t="s">
        <v>89</v>
      </c>
      <c r="C105" s="1">
        <f t="shared" si="7"/>
        <v>6</v>
      </c>
      <c r="D105" s="18">
        <v>1</v>
      </c>
      <c r="E105" s="18">
        <v>1</v>
      </c>
      <c r="F105" s="18">
        <v>1</v>
      </c>
      <c r="G105" s="18">
        <v>1</v>
      </c>
      <c r="I105" s="7">
        <f t="shared" si="5"/>
        <v>3</v>
      </c>
    </row>
    <row r="106" spans="1:9" ht="12.75">
      <c r="A106" s="7">
        <v>85</v>
      </c>
      <c r="B106" s="1" t="s">
        <v>90</v>
      </c>
      <c r="C106" s="1">
        <f t="shared" si="7"/>
        <v>414</v>
      </c>
      <c r="D106" s="1">
        <v>69</v>
      </c>
      <c r="E106" s="1">
        <v>69</v>
      </c>
      <c r="F106" s="1">
        <v>69</v>
      </c>
      <c r="G106" s="1">
        <v>69</v>
      </c>
      <c r="I106" s="7">
        <f t="shared" si="5"/>
        <v>207</v>
      </c>
    </row>
    <row r="107" spans="1:9" ht="12.75">
      <c r="A107" s="7">
        <v>86</v>
      </c>
      <c r="B107" s="1" t="s">
        <v>66</v>
      </c>
      <c r="C107" s="1">
        <f t="shared" si="7"/>
        <v>6</v>
      </c>
      <c r="D107" s="1">
        <v>1</v>
      </c>
      <c r="E107" s="1">
        <v>1</v>
      </c>
      <c r="F107" s="1">
        <v>1</v>
      </c>
      <c r="G107" s="1">
        <v>1</v>
      </c>
      <c r="I107" s="7">
        <f t="shared" si="5"/>
        <v>3</v>
      </c>
    </row>
    <row r="108" spans="1:9" ht="12.75">
      <c r="A108" s="7">
        <v>87</v>
      </c>
      <c r="B108" s="1" t="s">
        <v>69</v>
      </c>
      <c r="C108" s="1">
        <f t="shared" si="7"/>
        <v>30</v>
      </c>
      <c r="D108" s="1">
        <v>5</v>
      </c>
      <c r="E108" s="1">
        <v>5</v>
      </c>
      <c r="F108" s="1">
        <v>5</v>
      </c>
      <c r="G108" s="1">
        <v>5</v>
      </c>
      <c r="I108" s="7">
        <f t="shared" si="5"/>
        <v>15</v>
      </c>
    </row>
    <row r="109" ht="12.75">
      <c r="I109" s="7"/>
    </row>
    <row r="110" spans="2:9" ht="12.75">
      <c r="B110" s="14" t="s">
        <v>91</v>
      </c>
      <c r="I110" s="7"/>
    </row>
    <row r="111" spans="1:9" ht="12.75">
      <c r="A111" s="7">
        <v>88</v>
      </c>
      <c r="B111" s="1" t="s">
        <v>73</v>
      </c>
      <c r="C111" s="1">
        <f aca="true" t="shared" si="8" ref="C111:C117">D111*6</f>
        <v>30</v>
      </c>
      <c r="D111" s="1">
        <v>5</v>
      </c>
      <c r="E111" s="1">
        <v>5</v>
      </c>
      <c r="F111" s="1">
        <v>5</v>
      </c>
      <c r="G111" s="1">
        <v>5</v>
      </c>
      <c r="I111" s="7">
        <f t="shared" si="5"/>
        <v>15</v>
      </c>
    </row>
    <row r="112" spans="1:9" ht="12.75">
      <c r="A112" s="7">
        <v>89</v>
      </c>
      <c r="B112" s="1" t="s">
        <v>92</v>
      </c>
      <c r="C112" s="1">
        <f t="shared" si="8"/>
        <v>24</v>
      </c>
      <c r="D112" s="1">
        <v>4</v>
      </c>
      <c r="E112" s="1">
        <v>4</v>
      </c>
      <c r="F112" s="1">
        <v>4</v>
      </c>
      <c r="G112" s="1">
        <v>4</v>
      </c>
      <c r="I112" s="7">
        <f t="shared" si="5"/>
        <v>12</v>
      </c>
    </row>
    <row r="113" spans="1:9" ht="12.75">
      <c r="A113" s="7">
        <v>90</v>
      </c>
      <c r="B113" s="1" t="s">
        <v>93</v>
      </c>
      <c r="C113" s="1">
        <f t="shared" si="8"/>
        <v>24</v>
      </c>
      <c r="D113" s="1">
        <v>4</v>
      </c>
      <c r="E113" s="1">
        <v>4</v>
      </c>
      <c r="F113" s="1">
        <v>4</v>
      </c>
      <c r="G113" s="1">
        <v>4</v>
      </c>
      <c r="I113" s="7">
        <f t="shared" si="5"/>
        <v>12</v>
      </c>
    </row>
    <row r="114" spans="1:9" ht="12.75">
      <c r="A114" s="7">
        <v>91</v>
      </c>
      <c r="B114" s="1" t="s">
        <v>94</v>
      </c>
      <c r="C114" s="1">
        <f t="shared" si="8"/>
        <v>60</v>
      </c>
      <c r="D114" s="1">
        <v>10</v>
      </c>
      <c r="E114" s="1">
        <v>10</v>
      </c>
      <c r="F114" s="1">
        <v>10</v>
      </c>
      <c r="G114" s="1">
        <v>10</v>
      </c>
      <c r="I114" s="7">
        <f t="shared" si="5"/>
        <v>30</v>
      </c>
    </row>
    <row r="115" spans="1:9" ht="12.75">
      <c r="A115" s="7">
        <v>92</v>
      </c>
      <c r="B115" s="1" t="s">
        <v>95</v>
      </c>
      <c r="C115" s="1">
        <f t="shared" si="8"/>
        <v>30</v>
      </c>
      <c r="D115" s="1">
        <v>5</v>
      </c>
      <c r="E115" s="1">
        <v>5</v>
      </c>
      <c r="F115" s="1">
        <v>5</v>
      </c>
      <c r="G115" s="1">
        <v>5</v>
      </c>
      <c r="I115" s="7">
        <f t="shared" si="5"/>
        <v>15</v>
      </c>
    </row>
    <row r="116" spans="1:9" ht="12.75">
      <c r="A116" s="7">
        <v>93</v>
      </c>
      <c r="B116" s="1" t="s">
        <v>96</v>
      </c>
      <c r="C116" s="1">
        <f t="shared" si="8"/>
        <v>42</v>
      </c>
      <c r="D116" s="1">
        <v>7</v>
      </c>
      <c r="E116" s="1">
        <v>7</v>
      </c>
      <c r="F116" s="1">
        <v>7</v>
      </c>
      <c r="G116" s="1">
        <v>7</v>
      </c>
      <c r="I116" s="7">
        <f t="shared" si="5"/>
        <v>21</v>
      </c>
    </row>
    <row r="117" spans="1:9" ht="12.75">
      <c r="A117" s="7">
        <v>94</v>
      </c>
      <c r="B117" s="1" t="s">
        <v>97</v>
      </c>
      <c r="C117" s="1">
        <f t="shared" si="8"/>
        <v>6</v>
      </c>
      <c r="D117" s="1">
        <v>1</v>
      </c>
      <c r="E117" s="1">
        <v>1</v>
      </c>
      <c r="F117" s="1">
        <v>1</v>
      </c>
      <c r="G117" s="1">
        <v>1</v>
      </c>
      <c r="I117" s="7">
        <f t="shared" si="5"/>
        <v>3</v>
      </c>
    </row>
    <row r="118" ht="12.75">
      <c r="I118" s="7"/>
    </row>
    <row r="119" spans="2:9" ht="12.75">
      <c r="B119" s="14" t="s">
        <v>98</v>
      </c>
      <c r="I119" s="7"/>
    </row>
    <row r="120" spans="1:9" ht="13.5">
      <c r="A120" s="7">
        <v>95</v>
      </c>
      <c r="B120" s="11" t="s">
        <v>99</v>
      </c>
      <c r="C120" s="1">
        <f>D120*6</f>
        <v>162</v>
      </c>
      <c r="D120" s="1">
        <v>27</v>
      </c>
      <c r="E120" s="1">
        <v>27</v>
      </c>
      <c r="F120" s="1">
        <v>27</v>
      </c>
      <c r="G120" s="1">
        <v>27</v>
      </c>
      <c r="I120" s="7">
        <f t="shared" si="5"/>
        <v>81</v>
      </c>
    </row>
    <row r="121" spans="1:9" ht="13.5">
      <c r="A121" s="7">
        <v>96</v>
      </c>
      <c r="B121" s="11" t="s">
        <v>100</v>
      </c>
      <c r="C121" s="1">
        <f>D121*6</f>
        <v>48</v>
      </c>
      <c r="D121" s="1">
        <v>8</v>
      </c>
      <c r="E121" s="1">
        <v>8</v>
      </c>
      <c r="F121" s="1">
        <v>8</v>
      </c>
      <c r="G121" s="1">
        <v>8</v>
      </c>
      <c r="I121" s="7">
        <f t="shared" si="5"/>
        <v>24</v>
      </c>
    </row>
    <row r="122" spans="1:9" ht="13.5">
      <c r="A122" s="7">
        <v>97</v>
      </c>
      <c r="B122" s="11" t="s">
        <v>101</v>
      </c>
      <c r="C122" s="1">
        <f>D122*6</f>
        <v>24</v>
      </c>
      <c r="D122" s="1">
        <v>4</v>
      </c>
      <c r="E122" s="1">
        <v>4</v>
      </c>
      <c r="F122" s="1">
        <v>4</v>
      </c>
      <c r="G122" s="1">
        <v>4</v>
      </c>
      <c r="I122" s="7">
        <f t="shared" si="5"/>
        <v>12</v>
      </c>
    </row>
    <row r="123" spans="1:9" ht="13.5">
      <c r="A123" s="7">
        <v>98</v>
      </c>
      <c r="B123" s="11" t="s">
        <v>102</v>
      </c>
      <c r="C123" s="1">
        <f>D123*6</f>
        <v>12</v>
      </c>
      <c r="D123" s="1">
        <v>2</v>
      </c>
      <c r="E123" s="1">
        <v>2</v>
      </c>
      <c r="F123" s="1">
        <v>2</v>
      </c>
      <c r="G123" s="1">
        <v>2</v>
      </c>
      <c r="I123" s="7">
        <f t="shared" si="5"/>
        <v>6</v>
      </c>
    </row>
    <row r="124" spans="1:9" ht="13.5">
      <c r="A124" s="7">
        <v>99</v>
      </c>
      <c r="B124" s="11" t="s">
        <v>103</v>
      </c>
      <c r="C124" s="1">
        <f>D124*6</f>
        <v>114</v>
      </c>
      <c r="D124" s="22">
        <v>19</v>
      </c>
      <c r="E124" s="22">
        <v>19</v>
      </c>
      <c r="F124" s="22">
        <v>19</v>
      </c>
      <c r="G124" s="22">
        <v>19</v>
      </c>
      <c r="I124" s="7">
        <f t="shared" si="5"/>
        <v>57</v>
      </c>
    </row>
    <row r="125" spans="2:9" ht="13.5">
      <c r="B125" s="11"/>
      <c r="D125" s="22"/>
      <c r="E125" s="22"/>
      <c r="F125" s="22"/>
      <c r="G125" s="22"/>
      <c r="I125" s="7"/>
    </row>
    <row r="126" spans="2:9" ht="12.75">
      <c r="B126" s="14" t="s">
        <v>104</v>
      </c>
      <c r="D126" s="22"/>
      <c r="E126" s="22"/>
      <c r="F126" s="22"/>
      <c r="G126" s="22"/>
      <c r="I126" s="7"/>
    </row>
    <row r="127" spans="1:9" ht="13.5">
      <c r="A127" s="7">
        <v>100</v>
      </c>
      <c r="B127" s="11" t="s">
        <v>105</v>
      </c>
      <c r="C127" s="1">
        <f aca="true" t="shared" si="9" ref="C127:C135">D127*6</f>
        <v>48</v>
      </c>
      <c r="D127" s="22">
        <v>8</v>
      </c>
      <c r="E127" s="22">
        <v>8</v>
      </c>
      <c r="F127" s="22">
        <v>8</v>
      </c>
      <c r="G127" s="22">
        <v>8</v>
      </c>
      <c r="I127" s="7">
        <f t="shared" si="5"/>
        <v>24</v>
      </c>
    </row>
    <row r="128" spans="1:9" ht="13.5">
      <c r="A128" s="7">
        <v>101</v>
      </c>
      <c r="B128" s="11" t="s">
        <v>106</v>
      </c>
      <c r="C128" s="1">
        <f t="shared" si="9"/>
        <v>420</v>
      </c>
      <c r="D128" s="22">
        <v>70</v>
      </c>
      <c r="E128" s="22">
        <v>70</v>
      </c>
      <c r="F128" s="22">
        <v>70</v>
      </c>
      <c r="G128" s="22">
        <v>70</v>
      </c>
      <c r="I128" s="7">
        <f t="shared" si="5"/>
        <v>210</v>
      </c>
    </row>
    <row r="129" spans="1:9" ht="13.5">
      <c r="A129" s="7">
        <v>102</v>
      </c>
      <c r="B129" s="11" t="s">
        <v>46</v>
      </c>
      <c r="C129" s="1">
        <f t="shared" si="9"/>
        <v>168</v>
      </c>
      <c r="D129" s="22">
        <f>17+11</f>
        <v>28</v>
      </c>
      <c r="E129" s="22">
        <f>17+11</f>
        <v>28</v>
      </c>
      <c r="F129" s="22">
        <f>17+11</f>
        <v>28</v>
      </c>
      <c r="G129" s="22">
        <f>17+11</f>
        <v>28</v>
      </c>
      <c r="I129" s="7">
        <f t="shared" si="5"/>
        <v>84</v>
      </c>
    </row>
    <row r="130" spans="1:9" ht="13.5">
      <c r="A130" s="7">
        <v>103</v>
      </c>
      <c r="B130" s="11" t="s">
        <v>107</v>
      </c>
      <c r="C130" s="1">
        <f t="shared" si="9"/>
        <v>144</v>
      </c>
      <c r="D130" s="22">
        <f>13+11</f>
        <v>24</v>
      </c>
      <c r="E130" s="22">
        <f>13+11</f>
        <v>24</v>
      </c>
      <c r="F130" s="22">
        <f>13+11</f>
        <v>24</v>
      </c>
      <c r="G130" s="22">
        <f>13+11</f>
        <v>24</v>
      </c>
      <c r="I130" s="7">
        <f t="shared" si="5"/>
        <v>72</v>
      </c>
    </row>
    <row r="131" spans="1:9" ht="13.5">
      <c r="A131" s="7">
        <v>104</v>
      </c>
      <c r="B131" s="11" t="s">
        <v>108</v>
      </c>
      <c r="C131" s="1">
        <f t="shared" si="9"/>
        <v>24</v>
      </c>
      <c r="D131" s="22">
        <v>4</v>
      </c>
      <c r="E131" s="22">
        <v>4</v>
      </c>
      <c r="F131" s="22">
        <v>4</v>
      </c>
      <c r="G131" s="22">
        <v>4</v>
      </c>
      <c r="I131" s="7">
        <f t="shared" si="5"/>
        <v>12</v>
      </c>
    </row>
    <row r="132" spans="1:9" ht="13.5">
      <c r="A132" s="7">
        <v>105</v>
      </c>
      <c r="B132" s="11" t="s">
        <v>109</v>
      </c>
      <c r="C132" s="1">
        <f t="shared" si="9"/>
        <v>78</v>
      </c>
      <c r="D132" s="22">
        <v>13</v>
      </c>
      <c r="E132" s="22">
        <v>13</v>
      </c>
      <c r="F132" s="22">
        <v>13</v>
      </c>
      <c r="G132" s="22">
        <v>13</v>
      </c>
      <c r="I132" s="7">
        <f t="shared" si="5"/>
        <v>39</v>
      </c>
    </row>
    <row r="133" spans="1:9" ht="13.5">
      <c r="A133" s="7">
        <v>106</v>
      </c>
      <c r="B133" s="11" t="s">
        <v>110</v>
      </c>
      <c r="C133" s="1">
        <f t="shared" si="9"/>
        <v>24</v>
      </c>
      <c r="D133" s="22">
        <v>4</v>
      </c>
      <c r="E133" s="22">
        <v>4</v>
      </c>
      <c r="F133" s="22">
        <v>4</v>
      </c>
      <c r="G133" s="22">
        <v>4</v>
      </c>
      <c r="I133" s="7">
        <f t="shared" si="5"/>
        <v>12</v>
      </c>
    </row>
    <row r="134" spans="1:9" ht="12.75">
      <c r="A134" s="7">
        <v>107</v>
      </c>
      <c r="B134" s="15" t="s">
        <v>49</v>
      </c>
      <c r="C134" s="1">
        <f t="shared" si="9"/>
        <v>216</v>
      </c>
      <c r="D134" s="22">
        <v>36</v>
      </c>
      <c r="E134" s="22">
        <v>36</v>
      </c>
      <c r="F134" s="22">
        <v>36</v>
      </c>
      <c r="G134" s="22">
        <v>36</v>
      </c>
      <c r="I134" s="7">
        <f t="shared" si="5"/>
        <v>108</v>
      </c>
    </row>
    <row r="135" spans="1:9" ht="12.75">
      <c r="A135" s="7">
        <v>108</v>
      </c>
      <c r="B135" s="15" t="s">
        <v>111</v>
      </c>
      <c r="C135" s="1">
        <f t="shared" si="9"/>
        <v>6</v>
      </c>
      <c r="D135" s="22">
        <v>1</v>
      </c>
      <c r="E135" s="22">
        <v>1</v>
      </c>
      <c r="F135" s="22">
        <v>1</v>
      </c>
      <c r="G135" s="22">
        <v>1</v>
      </c>
      <c r="I135" s="7">
        <f t="shared" si="5"/>
        <v>3</v>
      </c>
    </row>
  </sheetData>
  <sheetProtection/>
  <printOptions gridLines="1" horizontalCentered="1"/>
  <pageMargins left="0.2362204724409449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9"/>
  <sheetViews>
    <sheetView zoomScalePageLayoutView="0" workbookViewId="0" topLeftCell="A1">
      <selection activeCell="A1" sqref="A1:C65536"/>
    </sheetView>
  </sheetViews>
  <sheetFormatPr defaultColWidth="9.140625" defaultRowHeight="15"/>
  <cols>
    <col min="1" max="1" width="9.140625" style="69" customWidth="1"/>
    <col min="2" max="2" width="67.8515625" style="69" customWidth="1"/>
    <col min="3" max="3" width="9.140625" style="57" customWidth="1"/>
    <col min="4" max="16384" width="9.140625" style="69" customWidth="1"/>
  </cols>
  <sheetData>
    <row r="1" spans="2:3" ht="12.75">
      <c r="B1" s="121" t="s">
        <v>0</v>
      </c>
      <c r="C1" s="121"/>
    </row>
    <row r="2" spans="1:3" s="98" customFormat="1" ht="26.25">
      <c r="A2" s="97">
        <v>60</v>
      </c>
      <c r="B2" s="122" t="s">
        <v>751</v>
      </c>
      <c r="C2" s="122"/>
    </row>
    <row r="4" ht="12.75">
      <c r="C4" s="99" t="s">
        <v>752</v>
      </c>
    </row>
    <row r="5" ht="12.75">
      <c r="B5" s="100" t="s">
        <v>753</v>
      </c>
    </row>
    <row r="6" spans="1:3" ht="12.75">
      <c r="A6" s="57">
        <v>1</v>
      </c>
      <c r="B6" s="69" t="s">
        <v>754</v>
      </c>
      <c r="C6" s="57">
        <v>3</v>
      </c>
    </row>
    <row r="7" spans="1:3" ht="12.75">
      <c r="A7" s="57">
        <v>2</v>
      </c>
      <c r="B7" s="69" t="s">
        <v>755</v>
      </c>
      <c r="C7" s="57">
        <v>2</v>
      </c>
    </row>
    <row r="8" spans="1:3" ht="12.75">
      <c r="A8" s="57">
        <v>3</v>
      </c>
      <c r="B8" s="69" t="s">
        <v>756</v>
      </c>
      <c r="C8" s="57">
        <v>1</v>
      </c>
    </row>
    <row r="9" spans="1:3" ht="12.75">
      <c r="A9" s="57">
        <v>4</v>
      </c>
      <c r="B9" s="69" t="s">
        <v>757</v>
      </c>
      <c r="C9" s="57">
        <v>1</v>
      </c>
    </row>
    <row r="10" spans="1:3" ht="12.75">
      <c r="A10" s="57">
        <v>5</v>
      </c>
      <c r="B10" s="69" t="s">
        <v>758</v>
      </c>
      <c r="C10" s="57">
        <v>1</v>
      </c>
    </row>
    <row r="11" spans="1:3" ht="12.75">
      <c r="A11" s="57">
        <v>6</v>
      </c>
      <c r="B11" s="69" t="s">
        <v>759</v>
      </c>
      <c r="C11" s="57">
        <v>3</v>
      </c>
    </row>
    <row r="12" spans="1:3" ht="12.75">
      <c r="A12" s="57">
        <v>7</v>
      </c>
      <c r="B12" s="69" t="s">
        <v>760</v>
      </c>
      <c r="C12" s="57">
        <v>2</v>
      </c>
    </row>
    <row r="13" spans="1:3" ht="12.75">
      <c r="A13" s="57">
        <v>8</v>
      </c>
      <c r="B13" s="69" t="s">
        <v>761</v>
      </c>
      <c r="C13" s="57">
        <v>2</v>
      </c>
    </row>
    <row r="14" spans="1:3" ht="12.75">
      <c r="A14" s="57">
        <v>9</v>
      </c>
      <c r="B14" s="69" t="s">
        <v>762</v>
      </c>
      <c r="C14" s="57">
        <v>2</v>
      </c>
    </row>
    <row r="15" spans="1:3" ht="12.75">
      <c r="A15" s="57">
        <v>10</v>
      </c>
      <c r="B15" s="69" t="s">
        <v>763</v>
      </c>
      <c r="C15" s="57">
        <v>2</v>
      </c>
    </row>
    <row r="16" spans="1:3" ht="12.75">
      <c r="A16" s="57">
        <v>11</v>
      </c>
      <c r="B16" s="69" t="s">
        <v>764</v>
      </c>
      <c r="C16" s="57">
        <v>2</v>
      </c>
    </row>
    <row r="17" spans="1:3" ht="12.75">
      <c r="A17" s="57">
        <v>12</v>
      </c>
      <c r="B17" s="69" t="s">
        <v>765</v>
      </c>
      <c r="C17" s="57">
        <v>2</v>
      </c>
    </row>
    <row r="18" spans="1:3" ht="12.75">
      <c r="A18" s="57">
        <v>13</v>
      </c>
      <c r="B18" s="69" t="s">
        <v>766</v>
      </c>
      <c r="C18" s="57">
        <v>1</v>
      </c>
    </row>
    <row r="19" spans="1:3" ht="12.75">
      <c r="A19" s="57">
        <v>14</v>
      </c>
      <c r="B19" s="69" t="s">
        <v>767</v>
      </c>
      <c r="C19" s="57">
        <v>3</v>
      </c>
    </row>
    <row r="20" spans="1:3" ht="12.75">
      <c r="A20" s="57">
        <v>15</v>
      </c>
      <c r="B20" s="69" t="s">
        <v>768</v>
      </c>
      <c r="C20" s="57">
        <v>1</v>
      </c>
    </row>
    <row r="21" spans="1:3" ht="12.75">
      <c r="A21" s="57">
        <v>16</v>
      </c>
      <c r="B21" s="69" t="s">
        <v>769</v>
      </c>
      <c r="C21" s="57">
        <v>2</v>
      </c>
    </row>
    <row r="22" spans="1:3" ht="12.75">
      <c r="A22" s="57">
        <v>17</v>
      </c>
      <c r="B22" s="69" t="s">
        <v>770</v>
      </c>
      <c r="C22" s="57">
        <v>2</v>
      </c>
    </row>
    <row r="23" spans="1:3" ht="12.75">
      <c r="A23" s="57">
        <v>18</v>
      </c>
      <c r="B23" s="69" t="s">
        <v>771</v>
      </c>
      <c r="C23" s="57">
        <v>2</v>
      </c>
    </row>
    <row r="24" spans="1:3" ht="12.75">
      <c r="A24" s="57">
        <v>19</v>
      </c>
      <c r="B24" s="69" t="s">
        <v>772</v>
      </c>
      <c r="C24" s="57">
        <v>1</v>
      </c>
    </row>
    <row r="25" spans="1:3" ht="12.75">
      <c r="A25" s="57">
        <v>20</v>
      </c>
      <c r="B25" s="69" t="s">
        <v>773</v>
      </c>
      <c r="C25" s="57">
        <v>5</v>
      </c>
    </row>
    <row r="26" spans="1:3" ht="12.75">
      <c r="A26" s="57">
        <v>21</v>
      </c>
      <c r="B26" s="69" t="s">
        <v>774</v>
      </c>
      <c r="C26" s="57">
        <v>3</v>
      </c>
    </row>
    <row r="27" spans="1:3" ht="12.75">
      <c r="A27" s="57">
        <v>22</v>
      </c>
      <c r="B27" s="69" t="s">
        <v>775</v>
      </c>
      <c r="C27" s="57">
        <v>2</v>
      </c>
    </row>
    <row r="28" spans="1:3" ht="12.75">
      <c r="A28" s="57">
        <v>23</v>
      </c>
      <c r="B28" s="69" t="s">
        <v>776</v>
      </c>
      <c r="C28" s="57">
        <v>4</v>
      </c>
    </row>
    <row r="29" spans="1:3" ht="12.75">
      <c r="A29" s="57">
        <v>24</v>
      </c>
      <c r="B29" s="69" t="s">
        <v>777</v>
      </c>
      <c r="C29" s="57">
        <v>1</v>
      </c>
    </row>
    <row r="30" spans="1:3" ht="12.75">
      <c r="A30" s="57">
        <v>25</v>
      </c>
      <c r="B30" s="69" t="s">
        <v>778</v>
      </c>
      <c r="C30" s="57">
        <v>2</v>
      </c>
    </row>
    <row r="31" spans="1:3" ht="12.75">
      <c r="A31" s="57">
        <v>26</v>
      </c>
      <c r="B31" s="69" t="s">
        <v>779</v>
      </c>
      <c r="C31" s="57">
        <v>2</v>
      </c>
    </row>
    <row r="32" spans="1:3" ht="12.75">
      <c r="A32" s="57">
        <v>27</v>
      </c>
      <c r="B32" s="69" t="s">
        <v>780</v>
      </c>
      <c r="C32" s="57">
        <v>1</v>
      </c>
    </row>
    <row r="34" spans="1:3" ht="12.75">
      <c r="A34" s="57">
        <v>28</v>
      </c>
      <c r="B34" s="69" t="s">
        <v>781</v>
      </c>
      <c r="C34" s="57">
        <v>2</v>
      </c>
    </row>
    <row r="35" spans="1:3" ht="12.75">
      <c r="A35" s="57">
        <v>29</v>
      </c>
      <c r="B35" s="69" t="s">
        <v>782</v>
      </c>
      <c r="C35" s="57">
        <v>3</v>
      </c>
    </row>
    <row r="36" spans="1:3" ht="12.75">
      <c r="A36" s="57">
        <v>30</v>
      </c>
      <c r="B36" s="69" t="s">
        <v>783</v>
      </c>
      <c r="C36" s="57">
        <v>1</v>
      </c>
    </row>
    <row r="37" spans="1:3" ht="12.75">
      <c r="A37" s="57">
        <v>31</v>
      </c>
      <c r="B37" s="69" t="s">
        <v>784</v>
      </c>
      <c r="C37" s="57">
        <v>1</v>
      </c>
    </row>
    <row r="38" spans="1:3" ht="12.75">
      <c r="A38" s="57">
        <v>32</v>
      </c>
      <c r="B38" s="69" t="s">
        <v>785</v>
      </c>
      <c r="C38" s="57">
        <v>4</v>
      </c>
    </row>
    <row r="39" spans="1:3" ht="12.75">
      <c r="A39" s="57">
        <v>33</v>
      </c>
      <c r="B39" s="69" t="s">
        <v>786</v>
      </c>
      <c r="C39" s="57">
        <v>1</v>
      </c>
    </row>
    <row r="40" spans="1:3" ht="12.75">
      <c r="A40" s="57">
        <v>34</v>
      </c>
      <c r="B40" s="69" t="s">
        <v>787</v>
      </c>
      <c r="C40" s="57">
        <v>1</v>
      </c>
    </row>
    <row r="41" spans="1:3" ht="12.75">
      <c r="A41" s="57">
        <v>35</v>
      </c>
      <c r="B41" s="69" t="s">
        <v>788</v>
      </c>
      <c r="C41" s="57">
        <v>1</v>
      </c>
    </row>
    <row r="42" spans="1:3" ht="12.75">
      <c r="A42" s="57">
        <v>36</v>
      </c>
      <c r="B42" s="69" t="s">
        <v>789</v>
      </c>
      <c r="C42" s="57">
        <v>1</v>
      </c>
    </row>
    <row r="43" spans="1:3" ht="12.75">
      <c r="A43" s="57">
        <v>37</v>
      </c>
      <c r="B43" s="69" t="s">
        <v>790</v>
      </c>
      <c r="C43" s="57">
        <v>3</v>
      </c>
    </row>
    <row r="44" spans="1:3" ht="12.75">
      <c r="A44" s="57">
        <v>38</v>
      </c>
      <c r="B44" s="69" t="s">
        <v>791</v>
      </c>
      <c r="C44" s="57">
        <v>1</v>
      </c>
    </row>
    <row r="45" spans="1:3" ht="12.75">
      <c r="A45" s="57">
        <v>39</v>
      </c>
      <c r="B45" s="69" t="s">
        <v>792</v>
      </c>
      <c r="C45" s="57">
        <v>2</v>
      </c>
    </row>
    <row r="46" spans="1:3" ht="12.75">
      <c r="A46" s="57">
        <v>40</v>
      </c>
      <c r="B46" s="69" t="s">
        <v>793</v>
      </c>
      <c r="C46" s="57">
        <v>1</v>
      </c>
    </row>
    <row r="47" spans="1:3" ht="12.75">
      <c r="A47" s="57">
        <v>41</v>
      </c>
      <c r="B47" s="69" t="s">
        <v>794</v>
      </c>
      <c r="C47" s="57">
        <v>2</v>
      </c>
    </row>
    <row r="48" spans="1:3" ht="12.75">
      <c r="A48" s="57">
        <v>42</v>
      </c>
      <c r="B48" s="69" t="s">
        <v>795</v>
      </c>
      <c r="C48" s="57">
        <v>1</v>
      </c>
    </row>
    <row r="49" spans="1:3" ht="12.75">
      <c r="A49" s="57">
        <v>43</v>
      </c>
      <c r="B49" s="69" t="s">
        <v>796</v>
      </c>
      <c r="C49" s="57">
        <v>1</v>
      </c>
    </row>
    <row r="50" spans="1:3" ht="12.75">
      <c r="A50" s="57">
        <v>44</v>
      </c>
      <c r="B50" s="69" t="s">
        <v>797</v>
      </c>
      <c r="C50" s="57">
        <v>3</v>
      </c>
    </row>
    <row r="51" spans="1:3" ht="12.75">
      <c r="A51" s="57">
        <v>45</v>
      </c>
      <c r="B51" s="69" t="s">
        <v>798</v>
      </c>
      <c r="C51" s="57">
        <v>6</v>
      </c>
    </row>
    <row r="52" spans="1:3" ht="12.75">
      <c r="A52" s="57">
        <v>46</v>
      </c>
      <c r="B52" s="69" t="s">
        <v>799</v>
      </c>
      <c r="C52" s="57">
        <v>2</v>
      </c>
    </row>
    <row r="53" spans="1:3" ht="12.75">
      <c r="A53" s="57">
        <v>47</v>
      </c>
      <c r="B53" s="69" t="s">
        <v>800</v>
      </c>
      <c r="C53" s="57">
        <v>1</v>
      </c>
    </row>
    <row r="54" spans="1:3" ht="12.75">
      <c r="A54" s="57">
        <v>48</v>
      </c>
      <c r="B54" s="69" t="s">
        <v>801</v>
      </c>
      <c r="C54" s="57">
        <v>2</v>
      </c>
    </row>
    <row r="55" spans="1:3" ht="12.75">
      <c r="A55" s="57">
        <v>49</v>
      </c>
      <c r="B55" s="69" t="s">
        <v>802</v>
      </c>
      <c r="C55" s="57">
        <v>5</v>
      </c>
    </row>
    <row r="56" spans="1:3" ht="12.75">
      <c r="A56" s="57">
        <v>50</v>
      </c>
      <c r="B56" s="69" t="s">
        <v>803</v>
      </c>
      <c r="C56" s="57">
        <v>2</v>
      </c>
    </row>
    <row r="57" spans="1:3" ht="12.75">
      <c r="A57" s="57">
        <v>51</v>
      </c>
      <c r="B57" s="69" t="s">
        <v>804</v>
      </c>
      <c r="C57" s="57">
        <v>2</v>
      </c>
    </row>
    <row r="58" spans="1:3" ht="12.75">
      <c r="A58" s="57">
        <v>52</v>
      </c>
      <c r="B58" s="69" t="s">
        <v>805</v>
      </c>
      <c r="C58" s="57">
        <v>1</v>
      </c>
    </row>
    <row r="59" spans="1:3" ht="12.75">
      <c r="A59" s="57">
        <v>53</v>
      </c>
      <c r="B59" s="69" t="s">
        <v>806</v>
      </c>
      <c r="C59" s="57">
        <v>1</v>
      </c>
    </row>
    <row r="60" spans="1:3" ht="12.75">
      <c r="A60" s="57">
        <v>54</v>
      </c>
      <c r="B60" s="69" t="s">
        <v>807</v>
      </c>
      <c r="C60" s="57">
        <v>1</v>
      </c>
    </row>
    <row r="61" spans="1:3" ht="12.75">
      <c r="A61" s="57">
        <v>55</v>
      </c>
      <c r="B61" s="69" t="s">
        <v>808</v>
      </c>
      <c r="C61" s="57">
        <v>1</v>
      </c>
    </row>
    <row r="62" spans="1:3" ht="12.75">
      <c r="A62" s="57">
        <v>56</v>
      </c>
      <c r="B62" s="69" t="s">
        <v>809</v>
      </c>
      <c r="C62" s="57">
        <v>1</v>
      </c>
    </row>
    <row r="63" spans="1:3" ht="12.75">
      <c r="A63" s="57">
        <v>57</v>
      </c>
      <c r="B63" s="69" t="s">
        <v>810</v>
      </c>
      <c r="C63" s="57">
        <v>2</v>
      </c>
    </row>
    <row r="64" spans="1:3" ht="12.75">
      <c r="A64" s="57">
        <v>58</v>
      </c>
      <c r="B64" s="69" t="s">
        <v>811</v>
      </c>
      <c r="C64" s="57">
        <v>1</v>
      </c>
    </row>
    <row r="65" spans="1:3" ht="12.75">
      <c r="A65" s="57">
        <v>59</v>
      </c>
      <c r="B65" s="69" t="s">
        <v>812</v>
      </c>
      <c r="C65" s="57">
        <v>1</v>
      </c>
    </row>
    <row r="66" spans="1:3" ht="12.75">
      <c r="A66" s="57">
        <v>60</v>
      </c>
      <c r="B66" s="69" t="s">
        <v>813</v>
      </c>
      <c r="C66" s="57">
        <v>1</v>
      </c>
    </row>
    <row r="68" ht="12.75">
      <c r="B68" s="100" t="s">
        <v>814</v>
      </c>
    </row>
    <row r="69" spans="1:3" ht="12.75">
      <c r="A69" s="57">
        <v>61</v>
      </c>
      <c r="B69" s="81" t="s">
        <v>815</v>
      </c>
      <c r="C69" s="57">
        <v>2</v>
      </c>
    </row>
    <row r="70" spans="1:3" ht="12.75">
      <c r="A70" s="57">
        <v>62</v>
      </c>
      <c r="B70" s="81" t="s">
        <v>816</v>
      </c>
      <c r="C70" s="57">
        <v>1</v>
      </c>
    </row>
    <row r="71" spans="1:3" ht="12.75">
      <c r="A71" s="57">
        <v>63</v>
      </c>
      <c r="B71" s="81" t="s">
        <v>817</v>
      </c>
      <c r="C71" s="57">
        <v>1</v>
      </c>
    </row>
    <row r="72" spans="1:3" ht="12.75">
      <c r="A72" s="57">
        <v>64</v>
      </c>
      <c r="B72" s="81" t="s">
        <v>818</v>
      </c>
      <c r="C72" s="57">
        <v>2</v>
      </c>
    </row>
    <row r="73" spans="1:3" ht="12.75">
      <c r="A73" s="57">
        <v>65</v>
      </c>
      <c r="B73" s="81" t="s">
        <v>819</v>
      </c>
      <c r="C73" s="57">
        <v>3</v>
      </c>
    </row>
    <row r="74" spans="1:3" ht="12.75">
      <c r="A74" s="57">
        <v>66</v>
      </c>
      <c r="B74" s="81" t="s">
        <v>820</v>
      </c>
      <c r="C74" s="57">
        <v>3</v>
      </c>
    </row>
    <row r="75" spans="1:3" ht="12.75">
      <c r="A75" s="57">
        <v>67</v>
      </c>
      <c r="B75" s="81" t="s">
        <v>821</v>
      </c>
      <c r="C75" s="57">
        <v>1</v>
      </c>
    </row>
    <row r="76" spans="1:3" ht="12.75">
      <c r="A76" s="57">
        <v>68</v>
      </c>
      <c r="B76" s="81" t="s">
        <v>822</v>
      </c>
      <c r="C76" s="57">
        <v>2</v>
      </c>
    </row>
    <row r="77" spans="1:3" ht="12.75">
      <c r="A77" s="57">
        <v>69</v>
      </c>
      <c r="B77" s="81" t="s">
        <v>823</v>
      </c>
      <c r="C77" s="57">
        <v>4</v>
      </c>
    </row>
    <row r="78" spans="1:3" ht="12.75">
      <c r="A78" s="57">
        <v>70</v>
      </c>
      <c r="B78" s="81" t="s">
        <v>824</v>
      </c>
      <c r="C78" s="57">
        <v>2</v>
      </c>
    </row>
    <row r="79" spans="1:3" ht="12.75">
      <c r="A79" s="57">
        <v>71</v>
      </c>
      <c r="B79" s="81" t="s">
        <v>825</v>
      </c>
      <c r="C79" s="57">
        <v>3</v>
      </c>
    </row>
    <row r="80" spans="1:3" ht="12.75">
      <c r="A80" s="57">
        <v>72</v>
      </c>
      <c r="B80" s="81" t="s">
        <v>826</v>
      </c>
      <c r="C80" s="57">
        <v>2</v>
      </c>
    </row>
    <row r="81" spans="1:3" ht="12.75">
      <c r="A81" s="57">
        <v>73</v>
      </c>
      <c r="B81" s="81" t="s">
        <v>827</v>
      </c>
      <c r="C81" s="57">
        <v>4</v>
      </c>
    </row>
    <row r="82" spans="1:3" ht="12.75">
      <c r="A82" s="57">
        <v>74</v>
      </c>
      <c r="B82" s="81" t="s">
        <v>828</v>
      </c>
      <c r="C82" s="57">
        <v>2</v>
      </c>
    </row>
    <row r="83" spans="1:3" ht="12.75">
      <c r="A83" s="57">
        <v>75</v>
      </c>
      <c r="B83" s="81" t="s">
        <v>829</v>
      </c>
      <c r="C83" s="57">
        <v>2</v>
      </c>
    </row>
    <row r="84" spans="1:3" ht="12.75">
      <c r="A84" s="57">
        <v>76</v>
      </c>
      <c r="B84" s="81" t="s">
        <v>830</v>
      </c>
      <c r="C84" s="57">
        <v>9</v>
      </c>
    </row>
    <row r="85" spans="1:3" ht="12.75">
      <c r="A85" s="57">
        <v>77</v>
      </c>
      <c r="B85" s="81" t="s">
        <v>831</v>
      </c>
      <c r="C85" s="57">
        <v>1</v>
      </c>
    </row>
    <row r="86" spans="1:3" ht="12.75">
      <c r="A86" s="57">
        <v>78</v>
      </c>
      <c r="B86" s="81" t="s">
        <v>832</v>
      </c>
      <c r="C86" s="57">
        <v>1</v>
      </c>
    </row>
    <row r="87" spans="1:3" ht="12.75">
      <c r="A87" s="57">
        <v>79</v>
      </c>
      <c r="B87" s="81" t="s">
        <v>833</v>
      </c>
      <c r="C87" s="57">
        <v>1</v>
      </c>
    </row>
    <row r="88" spans="1:3" ht="12.75">
      <c r="A88" s="57">
        <v>80</v>
      </c>
      <c r="B88" s="81" t="s">
        <v>834</v>
      </c>
      <c r="C88" s="57">
        <v>2</v>
      </c>
    </row>
    <row r="89" spans="1:3" ht="12.75">
      <c r="A89" s="57">
        <v>81</v>
      </c>
      <c r="B89" s="81" t="s">
        <v>835</v>
      </c>
      <c r="C89" s="57">
        <v>2</v>
      </c>
    </row>
    <row r="90" spans="1:3" ht="12.75">
      <c r="A90" s="57">
        <v>82</v>
      </c>
      <c r="B90" s="81" t="s">
        <v>836</v>
      </c>
      <c r="C90" s="57">
        <v>3</v>
      </c>
    </row>
    <row r="91" spans="1:3" ht="12.75">
      <c r="A91" s="57">
        <v>83</v>
      </c>
      <c r="B91" s="81" t="s">
        <v>837</v>
      </c>
      <c r="C91" s="57">
        <v>3</v>
      </c>
    </row>
    <row r="92" spans="1:3" ht="12.75">
      <c r="A92" s="57">
        <v>84</v>
      </c>
      <c r="B92" s="81" t="s">
        <v>838</v>
      </c>
      <c r="C92" s="57">
        <v>1</v>
      </c>
    </row>
    <row r="93" spans="1:3" ht="12.75">
      <c r="A93" s="57">
        <v>85</v>
      </c>
      <c r="B93" s="81" t="s">
        <v>839</v>
      </c>
      <c r="C93" s="57">
        <v>4</v>
      </c>
    </row>
    <row r="94" spans="1:3" ht="12.75">
      <c r="A94" s="57">
        <v>86</v>
      </c>
      <c r="B94" s="81" t="s">
        <v>840</v>
      </c>
      <c r="C94" s="57">
        <v>1</v>
      </c>
    </row>
    <row r="95" spans="1:3" ht="12.75">
      <c r="A95" s="57">
        <v>87</v>
      </c>
      <c r="B95" s="81" t="s">
        <v>841</v>
      </c>
      <c r="C95" s="57">
        <v>1</v>
      </c>
    </row>
    <row r="96" spans="1:3" ht="12.75">
      <c r="A96" s="57">
        <v>88</v>
      </c>
      <c r="B96" s="81" t="s">
        <v>842</v>
      </c>
      <c r="C96" s="57">
        <v>2</v>
      </c>
    </row>
    <row r="97" spans="1:3" ht="12.75">
      <c r="A97" s="57">
        <v>89</v>
      </c>
      <c r="B97" s="81" t="s">
        <v>843</v>
      </c>
      <c r="C97" s="57">
        <v>2</v>
      </c>
    </row>
    <row r="98" spans="1:3" ht="12.75">
      <c r="A98" s="57">
        <v>90</v>
      </c>
      <c r="B98" s="81" t="s">
        <v>844</v>
      </c>
      <c r="C98" s="57">
        <v>4</v>
      </c>
    </row>
    <row r="99" spans="1:3" ht="12.75">
      <c r="A99" s="57">
        <v>91</v>
      </c>
      <c r="B99" s="81" t="s">
        <v>845</v>
      </c>
      <c r="C99" s="57">
        <v>2</v>
      </c>
    </row>
    <row r="100" spans="1:3" ht="12.75">
      <c r="A100" s="57">
        <v>92</v>
      </c>
      <c r="B100" s="81" t="s">
        <v>846</v>
      </c>
      <c r="C100" s="57">
        <v>4</v>
      </c>
    </row>
    <row r="101" spans="1:3" ht="12.75">
      <c r="A101" s="57">
        <v>93</v>
      </c>
      <c r="B101" s="81" t="s">
        <v>847</v>
      </c>
      <c r="C101" s="57">
        <v>2</v>
      </c>
    </row>
    <row r="102" spans="1:3" ht="12.75">
      <c r="A102" s="57">
        <v>94</v>
      </c>
      <c r="B102" s="81" t="s">
        <v>848</v>
      </c>
      <c r="C102" s="57">
        <v>2</v>
      </c>
    </row>
    <row r="103" spans="1:3" ht="12.75">
      <c r="A103" s="57">
        <v>95</v>
      </c>
      <c r="B103" s="81" t="s">
        <v>849</v>
      </c>
      <c r="C103" s="57">
        <v>1</v>
      </c>
    </row>
    <row r="104" spans="1:3" ht="12.75">
      <c r="A104" s="57">
        <v>96</v>
      </c>
      <c r="B104" s="81" t="s">
        <v>850</v>
      </c>
      <c r="C104" s="57">
        <v>1</v>
      </c>
    </row>
    <row r="105" spans="1:3" ht="12.75">
      <c r="A105" s="57">
        <v>97</v>
      </c>
      <c r="B105" s="81" t="s">
        <v>851</v>
      </c>
      <c r="C105" s="57">
        <v>2</v>
      </c>
    </row>
    <row r="106" ht="12.75">
      <c r="B106" s="81"/>
    </row>
    <row r="107" ht="12.75">
      <c r="B107" s="100" t="s">
        <v>852</v>
      </c>
    </row>
    <row r="108" spans="1:3" ht="12.75">
      <c r="A108" s="57">
        <v>98</v>
      </c>
      <c r="B108" s="69" t="s">
        <v>853</v>
      </c>
      <c r="C108" s="57">
        <v>2</v>
      </c>
    </row>
    <row r="109" spans="1:3" ht="12.75">
      <c r="A109" s="57">
        <v>99</v>
      </c>
      <c r="B109" s="69" t="s">
        <v>854</v>
      </c>
      <c r="C109" s="57">
        <v>4</v>
      </c>
    </row>
    <row r="110" spans="1:3" ht="12.75">
      <c r="A110" s="57">
        <v>100</v>
      </c>
      <c r="B110" s="69" t="s">
        <v>855</v>
      </c>
      <c r="C110" s="57">
        <v>1</v>
      </c>
    </row>
    <row r="111" spans="1:3" ht="12.75">
      <c r="A111" s="57">
        <v>101</v>
      </c>
      <c r="B111" s="69" t="s">
        <v>856</v>
      </c>
      <c r="C111" s="57">
        <v>3</v>
      </c>
    </row>
    <row r="112" spans="1:3" ht="12.75">
      <c r="A112" s="57">
        <v>102</v>
      </c>
      <c r="B112" s="69" t="s">
        <v>857</v>
      </c>
      <c r="C112" s="57">
        <v>2</v>
      </c>
    </row>
    <row r="113" spans="1:3" ht="12.75">
      <c r="A113" s="57">
        <v>103</v>
      </c>
      <c r="B113" s="69" t="s">
        <v>858</v>
      </c>
      <c r="C113" s="57">
        <v>2</v>
      </c>
    </row>
    <row r="114" spans="1:3" ht="12.75">
      <c r="A114" s="57">
        <v>104</v>
      </c>
      <c r="B114" s="81" t="s">
        <v>859</v>
      </c>
      <c r="C114" s="57">
        <v>4</v>
      </c>
    </row>
    <row r="115" spans="1:3" ht="12.75">
      <c r="A115" s="57">
        <v>105</v>
      </c>
      <c r="B115" s="81" t="s">
        <v>860</v>
      </c>
      <c r="C115" s="57">
        <v>2</v>
      </c>
    </row>
    <row r="116" spans="1:3" ht="12.75">
      <c r="A116" s="57">
        <v>106</v>
      </c>
      <c r="B116" s="69" t="s">
        <v>861</v>
      </c>
      <c r="C116" s="57">
        <v>1</v>
      </c>
    </row>
    <row r="117" spans="1:3" ht="12.75">
      <c r="A117" s="57">
        <v>107</v>
      </c>
      <c r="B117" s="69" t="s">
        <v>862</v>
      </c>
      <c r="C117" s="57">
        <v>1</v>
      </c>
    </row>
    <row r="118" spans="1:3" ht="12.75">
      <c r="A118" s="57">
        <v>108</v>
      </c>
      <c r="B118" s="69" t="s">
        <v>863</v>
      </c>
      <c r="C118" s="57">
        <v>1</v>
      </c>
    </row>
    <row r="119" spans="1:3" ht="12.75">
      <c r="A119" s="57">
        <v>109</v>
      </c>
      <c r="B119" s="69" t="s">
        <v>864</v>
      </c>
      <c r="C119" s="57">
        <v>1</v>
      </c>
    </row>
    <row r="121" spans="1:3" ht="12.75">
      <c r="A121" s="57">
        <v>110</v>
      </c>
      <c r="B121" s="69" t="s">
        <v>865</v>
      </c>
      <c r="C121" s="57">
        <v>1</v>
      </c>
    </row>
    <row r="122" spans="1:3" ht="12.75">
      <c r="A122" s="57">
        <v>111</v>
      </c>
      <c r="B122" s="69" t="s">
        <v>866</v>
      </c>
      <c r="C122" s="57">
        <v>4</v>
      </c>
    </row>
    <row r="123" spans="1:3" ht="12.75">
      <c r="A123" s="57">
        <v>112</v>
      </c>
      <c r="B123" s="69" t="s">
        <v>867</v>
      </c>
      <c r="C123" s="57">
        <v>1</v>
      </c>
    </row>
    <row r="124" spans="1:3" ht="12.75">
      <c r="A124" s="57">
        <v>113</v>
      </c>
      <c r="B124" s="69" t="s">
        <v>868</v>
      </c>
      <c r="C124" s="57">
        <v>4</v>
      </c>
    </row>
    <row r="125" spans="1:3" ht="12.75">
      <c r="A125" s="57">
        <v>114</v>
      </c>
      <c r="B125" s="81" t="s">
        <v>869</v>
      </c>
      <c r="C125" s="57">
        <v>2</v>
      </c>
    </row>
    <row r="126" spans="1:3" ht="12.75">
      <c r="A126" s="57">
        <v>115</v>
      </c>
      <c r="B126" s="81" t="s">
        <v>870</v>
      </c>
      <c r="C126" s="57">
        <v>1</v>
      </c>
    </row>
    <row r="127" spans="1:3" ht="12.75">
      <c r="A127" s="57">
        <v>116</v>
      </c>
      <c r="B127" s="81" t="s">
        <v>871</v>
      </c>
      <c r="C127" s="57">
        <v>1</v>
      </c>
    </row>
    <row r="128" spans="1:3" ht="12.75">
      <c r="A128" s="57">
        <v>117</v>
      </c>
      <c r="B128" s="69" t="s">
        <v>872</v>
      </c>
      <c r="C128" s="57">
        <v>6</v>
      </c>
    </row>
    <row r="129" spans="1:3" ht="12.75">
      <c r="A129" s="57">
        <v>118</v>
      </c>
      <c r="B129" s="69" t="s">
        <v>873</v>
      </c>
      <c r="C129" s="57">
        <v>2</v>
      </c>
    </row>
    <row r="130" spans="1:3" ht="12.75">
      <c r="A130" s="57">
        <v>119</v>
      </c>
      <c r="B130" s="69" t="s">
        <v>874</v>
      </c>
      <c r="C130" s="57">
        <v>2</v>
      </c>
    </row>
    <row r="131" spans="1:3" ht="12.75">
      <c r="A131" s="57">
        <v>120</v>
      </c>
      <c r="B131" s="69" t="s">
        <v>875</v>
      </c>
      <c r="C131" s="57">
        <v>5</v>
      </c>
    </row>
    <row r="132" spans="1:3" ht="12.75">
      <c r="A132" s="57">
        <v>121</v>
      </c>
      <c r="B132" s="81" t="s">
        <v>788</v>
      </c>
      <c r="C132" s="57">
        <v>1</v>
      </c>
    </row>
    <row r="133" spans="1:3" ht="12.75">
      <c r="A133" s="57">
        <v>122</v>
      </c>
      <c r="B133" s="69" t="s">
        <v>876</v>
      </c>
      <c r="C133" s="57">
        <v>1</v>
      </c>
    </row>
    <row r="134" spans="1:3" ht="12.75">
      <c r="A134" s="57">
        <v>123</v>
      </c>
      <c r="B134" s="69" t="s">
        <v>877</v>
      </c>
      <c r="C134" s="57">
        <v>1</v>
      </c>
    </row>
    <row r="135" spans="1:3" ht="12.75">
      <c r="A135" s="57">
        <v>124</v>
      </c>
      <c r="B135" s="69" t="s">
        <v>878</v>
      </c>
      <c r="C135" s="57">
        <v>1</v>
      </c>
    </row>
    <row r="136" spans="1:3" ht="12.75">
      <c r="A136" s="57">
        <v>125</v>
      </c>
      <c r="B136" s="69" t="s">
        <v>879</v>
      </c>
      <c r="C136" s="57">
        <v>1</v>
      </c>
    </row>
    <row r="137" spans="1:3" ht="12.75">
      <c r="A137" s="57">
        <v>126</v>
      </c>
      <c r="B137" s="69" t="s">
        <v>880</v>
      </c>
      <c r="C137" s="57">
        <v>2</v>
      </c>
    </row>
    <row r="138" spans="1:3" ht="12.75">
      <c r="A138" s="57">
        <v>127</v>
      </c>
      <c r="B138" s="69" t="s">
        <v>881</v>
      </c>
      <c r="C138" s="57">
        <v>2</v>
      </c>
    </row>
    <row r="139" spans="1:3" ht="12.75">
      <c r="A139" s="57">
        <v>128</v>
      </c>
      <c r="B139" s="69" t="s">
        <v>882</v>
      </c>
      <c r="C139" s="57">
        <v>2</v>
      </c>
    </row>
    <row r="140" spans="1:3" ht="12.75">
      <c r="A140" s="57">
        <v>129</v>
      </c>
      <c r="B140" s="69" t="s">
        <v>883</v>
      </c>
      <c r="C140" s="57">
        <v>2</v>
      </c>
    </row>
    <row r="141" spans="1:3" ht="12.75">
      <c r="A141" s="57">
        <v>130</v>
      </c>
      <c r="B141" s="69" t="s">
        <v>884</v>
      </c>
      <c r="C141" s="57">
        <v>5</v>
      </c>
    </row>
    <row r="142" spans="1:3" ht="12.75">
      <c r="A142" s="57">
        <v>131</v>
      </c>
      <c r="B142" s="69" t="s">
        <v>885</v>
      </c>
      <c r="C142" s="57">
        <v>2</v>
      </c>
    </row>
    <row r="143" spans="1:3" ht="12.75">
      <c r="A143" s="57">
        <v>132</v>
      </c>
      <c r="B143" s="69" t="s">
        <v>886</v>
      </c>
      <c r="C143" s="57">
        <v>1</v>
      </c>
    </row>
    <row r="144" spans="1:3" ht="12.75">
      <c r="A144" s="57">
        <v>133</v>
      </c>
      <c r="B144" s="69" t="s">
        <v>887</v>
      </c>
      <c r="C144" s="57">
        <v>1</v>
      </c>
    </row>
    <row r="145" spans="1:3" ht="12.75">
      <c r="A145" s="57">
        <v>134</v>
      </c>
      <c r="B145" s="69" t="s">
        <v>888</v>
      </c>
      <c r="C145" s="57">
        <v>1</v>
      </c>
    </row>
    <row r="146" spans="1:3" ht="12.75">
      <c r="A146" s="57">
        <v>135</v>
      </c>
      <c r="B146" s="81" t="s">
        <v>889</v>
      </c>
      <c r="C146" s="57">
        <v>4</v>
      </c>
    </row>
    <row r="147" spans="1:3" ht="12.75">
      <c r="A147" s="57">
        <v>136</v>
      </c>
      <c r="B147" s="81" t="s">
        <v>848</v>
      </c>
      <c r="C147" s="57">
        <v>1</v>
      </c>
    </row>
    <row r="148" spans="1:3" ht="12.75">
      <c r="A148" s="57">
        <v>137</v>
      </c>
      <c r="B148" s="81" t="s">
        <v>890</v>
      </c>
      <c r="C148" s="57">
        <v>2</v>
      </c>
    </row>
    <row r="149" spans="1:3" ht="12.75">
      <c r="A149" s="57">
        <v>138</v>
      </c>
      <c r="B149" s="81" t="s">
        <v>891</v>
      </c>
      <c r="C149" s="57">
        <v>2</v>
      </c>
    </row>
    <row r="150" spans="1:3" ht="12.75">
      <c r="A150" s="57">
        <v>139</v>
      </c>
      <c r="B150" s="69" t="s">
        <v>892</v>
      </c>
      <c r="C150" s="57">
        <v>1</v>
      </c>
    </row>
    <row r="151" spans="1:3" ht="12.75">
      <c r="A151" s="57">
        <v>140</v>
      </c>
      <c r="B151" s="69" t="s">
        <v>893</v>
      </c>
      <c r="C151" s="57">
        <v>2</v>
      </c>
    </row>
    <row r="152" spans="1:3" ht="12.75">
      <c r="A152" s="57">
        <v>141</v>
      </c>
      <c r="B152" s="69" t="s">
        <v>894</v>
      </c>
      <c r="C152" s="57">
        <v>1</v>
      </c>
    </row>
    <row r="153" spans="1:3" ht="12.75">
      <c r="A153" s="57">
        <v>142</v>
      </c>
      <c r="B153" s="69" t="s">
        <v>895</v>
      </c>
      <c r="C153" s="57">
        <v>4</v>
      </c>
    </row>
    <row r="154" spans="1:3" ht="12.75">
      <c r="A154" s="57">
        <v>143</v>
      </c>
      <c r="B154" s="81" t="s">
        <v>896</v>
      </c>
      <c r="C154" s="57">
        <v>2</v>
      </c>
    </row>
    <row r="155" spans="1:3" ht="12.75">
      <c r="A155" s="57">
        <v>144</v>
      </c>
      <c r="B155" s="81" t="s">
        <v>897</v>
      </c>
      <c r="C155" s="57">
        <v>1</v>
      </c>
    </row>
    <row r="156" spans="1:3" ht="12.75">
      <c r="A156" s="57">
        <v>145</v>
      </c>
      <c r="B156" s="81" t="s">
        <v>898</v>
      </c>
      <c r="C156" s="57">
        <v>1</v>
      </c>
    </row>
    <row r="157" spans="1:3" ht="12.75">
      <c r="A157" s="57">
        <v>146</v>
      </c>
      <c r="B157" s="81" t="s">
        <v>899</v>
      </c>
      <c r="C157" s="57">
        <v>1</v>
      </c>
    </row>
    <row r="158" spans="1:3" ht="12.75">
      <c r="A158" s="57">
        <v>147</v>
      </c>
      <c r="B158" s="81" t="s">
        <v>900</v>
      </c>
      <c r="C158" s="57">
        <v>1</v>
      </c>
    </row>
    <row r="160" ht="12.75">
      <c r="B160" s="100" t="s">
        <v>901</v>
      </c>
    </row>
    <row r="161" spans="1:3" ht="12.75">
      <c r="A161" s="57">
        <v>148</v>
      </c>
      <c r="B161" s="69" t="s">
        <v>902</v>
      </c>
      <c r="C161" s="57">
        <v>1</v>
      </c>
    </row>
    <row r="162" spans="1:3" ht="12.75">
      <c r="A162" s="57">
        <v>149</v>
      </c>
      <c r="B162" s="69" t="s">
        <v>903</v>
      </c>
      <c r="C162" s="57">
        <v>4</v>
      </c>
    </row>
    <row r="163" spans="1:3" ht="12.75">
      <c r="A163" s="57">
        <v>150</v>
      </c>
      <c r="B163" s="69" t="s">
        <v>904</v>
      </c>
      <c r="C163" s="57">
        <v>4</v>
      </c>
    </row>
    <row r="164" spans="1:3" ht="12.75">
      <c r="A164" s="57">
        <v>151</v>
      </c>
      <c r="B164" s="69" t="s">
        <v>905</v>
      </c>
      <c r="C164" s="57">
        <v>4</v>
      </c>
    </row>
    <row r="165" spans="1:3" ht="12.75">
      <c r="A165" s="57">
        <v>152</v>
      </c>
      <c r="B165" s="69" t="s">
        <v>893</v>
      </c>
      <c r="C165" s="57">
        <v>4</v>
      </c>
    </row>
    <row r="166" spans="1:3" ht="12.75">
      <c r="A166" s="57">
        <v>153</v>
      </c>
      <c r="B166" s="69" t="s">
        <v>906</v>
      </c>
      <c r="C166" s="57">
        <v>2</v>
      </c>
    </row>
    <row r="167" spans="1:3" ht="12.75">
      <c r="A167" s="57">
        <v>154</v>
      </c>
      <c r="B167" s="69" t="s">
        <v>907</v>
      </c>
      <c r="C167" s="57">
        <v>1</v>
      </c>
    </row>
    <row r="168" spans="1:3" ht="12.75">
      <c r="A168" s="57">
        <v>155</v>
      </c>
      <c r="B168" s="69" t="s">
        <v>908</v>
      </c>
      <c r="C168" s="57">
        <v>4</v>
      </c>
    </row>
    <row r="169" spans="1:3" ht="12.75">
      <c r="A169" s="57">
        <v>156</v>
      </c>
      <c r="B169" s="69" t="s">
        <v>909</v>
      </c>
      <c r="C169" s="57">
        <v>3</v>
      </c>
    </row>
    <row r="170" spans="1:3" ht="12.75">
      <c r="A170" s="57">
        <v>157</v>
      </c>
      <c r="B170" s="69" t="s">
        <v>910</v>
      </c>
      <c r="C170" s="57">
        <v>2</v>
      </c>
    </row>
    <row r="171" spans="1:3" ht="12.75">
      <c r="A171" s="57">
        <v>158</v>
      </c>
      <c r="B171" s="69" t="s">
        <v>911</v>
      </c>
      <c r="C171" s="57">
        <v>8</v>
      </c>
    </row>
    <row r="172" spans="1:3" ht="12.75">
      <c r="A172" s="57">
        <v>159</v>
      </c>
      <c r="B172" s="69" t="s">
        <v>912</v>
      </c>
      <c r="C172" s="57">
        <v>2</v>
      </c>
    </row>
    <row r="173" spans="1:3" ht="12.75">
      <c r="A173" s="57">
        <v>160</v>
      </c>
      <c r="B173" s="69" t="s">
        <v>913</v>
      </c>
      <c r="C173" s="57">
        <v>3</v>
      </c>
    </row>
    <row r="174" spans="1:3" ht="12.75">
      <c r="A174" s="57">
        <v>161</v>
      </c>
      <c r="B174" s="69" t="s">
        <v>829</v>
      </c>
      <c r="C174" s="57">
        <v>1</v>
      </c>
    </row>
    <row r="175" spans="1:3" ht="12.75">
      <c r="A175" s="57">
        <v>162</v>
      </c>
      <c r="B175" s="69" t="s">
        <v>914</v>
      </c>
      <c r="C175" s="57">
        <v>1</v>
      </c>
    </row>
    <row r="176" spans="1:3" ht="12.75">
      <c r="A176" s="57">
        <v>163</v>
      </c>
      <c r="B176" s="69" t="s">
        <v>915</v>
      </c>
      <c r="C176" s="57">
        <v>1</v>
      </c>
    </row>
    <row r="177" spans="1:3" ht="12.75">
      <c r="A177" s="57">
        <v>164</v>
      </c>
      <c r="B177" s="69" t="s">
        <v>916</v>
      </c>
      <c r="C177" s="57">
        <v>8</v>
      </c>
    </row>
    <row r="179" ht="12.75">
      <c r="B179" s="100" t="s">
        <v>917</v>
      </c>
    </row>
    <row r="181" spans="1:3" ht="12.75">
      <c r="A181" s="57">
        <v>165</v>
      </c>
      <c r="B181" s="69" t="s">
        <v>918</v>
      </c>
      <c r="C181" s="57">
        <v>3</v>
      </c>
    </row>
    <row r="182" spans="1:3" ht="12.75">
      <c r="A182" s="57">
        <v>166</v>
      </c>
      <c r="B182" s="69" t="s">
        <v>919</v>
      </c>
      <c r="C182" s="57">
        <v>2</v>
      </c>
    </row>
    <row r="183" spans="1:3" ht="12.75">
      <c r="A183" s="57">
        <v>167</v>
      </c>
      <c r="B183" s="69" t="s">
        <v>920</v>
      </c>
      <c r="C183" s="57">
        <v>4</v>
      </c>
    </row>
    <row r="184" spans="1:3" ht="12.75">
      <c r="A184" s="57">
        <v>168</v>
      </c>
      <c r="B184" s="69" t="s">
        <v>921</v>
      </c>
      <c r="C184" s="57">
        <v>1</v>
      </c>
    </row>
    <row r="185" spans="1:3" ht="12.75">
      <c r="A185" s="57">
        <v>169</v>
      </c>
      <c r="B185" s="69" t="s">
        <v>922</v>
      </c>
      <c r="C185" s="57">
        <v>1</v>
      </c>
    </row>
    <row r="186" spans="1:3" ht="12.75">
      <c r="A186" s="57">
        <v>170</v>
      </c>
      <c r="B186" s="69" t="s">
        <v>923</v>
      </c>
      <c r="C186" s="57">
        <f>11+3</f>
        <v>14</v>
      </c>
    </row>
    <row r="187" spans="1:3" ht="12.75">
      <c r="A187" s="57">
        <v>171</v>
      </c>
      <c r="B187" s="69" t="s">
        <v>924</v>
      </c>
      <c r="C187" s="57">
        <v>3</v>
      </c>
    </row>
    <row r="188" spans="1:3" ht="12.75">
      <c r="A188" s="57">
        <v>172</v>
      </c>
      <c r="B188" s="69" t="s">
        <v>925</v>
      </c>
      <c r="C188" s="57">
        <v>1</v>
      </c>
    </row>
    <row r="189" spans="1:3" ht="12.75">
      <c r="A189" s="57">
        <v>173</v>
      </c>
      <c r="B189" s="69" t="s">
        <v>926</v>
      </c>
      <c r="C189" s="57">
        <v>5</v>
      </c>
    </row>
    <row r="190" spans="1:3" ht="12.75">
      <c r="A190" s="57">
        <v>174</v>
      </c>
      <c r="B190" s="69" t="s">
        <v>927</v>
      </c>
      <c r="C190" s="57">
        <v>3</v>
      </c>
    </row>
    <row r="191" spans="1:3" ht="12.75">
      <c r="A191" s="57">
        <v>175</v>
      </c>
      <c r="B191" s="69" t="s">
        <v>928</v>
      </c>
      <c r="C191" s="57">
        <v>11</v>
      </c>
    </row>
    <row r="192" spans="1:3" ht="12.75">
      <c r="A192" s="57">
        <v>176</v>
      </c>
      <c r="B192" s="69" t="s">
        <v>929</v>
      </c>
      <c r="C192" s="57">
        <v>2</v>
      </c>
    </row>
    <row r="193" spans="1:3" ht="12.75">
      <c r="A193" s="57">
        <v>177</v>
      </c>
      <c r="B193" s="69" t="s">
        <v>930</v>
      </c>
      <c r="C193" s="57">
        <v>5</v>
      </c>
    </row>
    <row r="194" spans="1:3" ht="12.75">
      <c r="A194" s="57">
        <v>178</v>
      </c>
      <c r="B194" s="69" t="s">
        <v>931</v>
      </c>
      <c r="C194" s="57">
        <v>7</v>
      </c>
    </row>
    <row r="195" spans="1:3" ht="12.75">
      <c r="A195" s="57">
        <v>179</v>
      </c>
      <c r="B195" s="69" t="s">
        <v>932</v>
      </c>
      <c r="C195" s="57">
        <v>4</v>
      </c>
    </row>
    <row r="196" spans="1:3" ht="12.75">
      <c r="A196" s="57">
        <v>180</v>
      </c>
      <c r="B196" s="81" t="s">
        <v>933</v>
      </c>
      <c r="C196" s="57">
        <v>5</v>
      </c>
    </row>
    <row r="197" spans="1:3" ht="12.75">
      <c r="A197" s="57">
        <v>181</v>
      </c>
      <c r="B197" s="69" t="s">
        <v>934</v>
      </c>
      <c r="C197" s="57">
        <v>3</v>
      </c>
    </row>
    <row r="198" spans="1:3" ht="12.75">
      <c r="A198" s="57">
        <v>182</v>
      </c>
      <c r="B198" s="69" t="s">
        <v>935</v>
      </c>
      <c r="C198" s="57">
        <v>1</v>
      </c>
    </row>
    <row r="199" spans="1:3" ht="12.75">
      <c r="A199" s="57">
        <v>183</v>
      </c>
      <c r="B199" s="69" t="s">
        <v>936</v>
      </c>
      <c r="C199" s="57">
        <v>4</v>
      </c>
    </row>
    <row r="200" spans="1:3" ht="12.75">
      <c r="A200" s="57">
        <v>184</v>
      </c>
      <c r="B200" s="69" t="s">
        <v>937</v>
      </c>
      <c r="C200" s="57">
        <v>1</v>
      </c>
    </row>
    <row r="201" spans="1:3" ht="12.75">
      <c r="A201" s="57">
        <v>185</v>
      </c>
      <c r="B201" s="69" t="s">
        <v>938</v>
      </c>
      <c r="C201" s="57">
        <v>5</v>
      </c>
    </row>
    <row r="202" spans="1:3" ht="12.75">
      <c r="A202" s="57">
        <v>186</v>
      </c>
      <c r="B202" s="69" t="s">
        <v>939</v>
      </c>
      <c r="C202" s="57">
        <v>2</v>
      </c>
    </row>
    <row r="203" spans="1:3" ht="12.75">
      <c r="A203" s="57">
        <v>187</v>
      </c>
      <c r="B203" s="69" t="s">
        <v>940</v>
      </c>
      <c r="C203" s="57">
        <v>5</v>
      </c>
    </row>
    <row r="204" spans="1:3" ht="12.75">
      <c r="A204" s="57">
        <v>188</v>
      </c>
      <c r="B204" s="69" t="s">
        <v>941</v>
      </c>
      <c r="C204" s="57">
        <v>6</v>
      </c>
    </row>
    <row r="205" spans="1:3" ht="12.75">
      <c r="A205" s="57">
        <v>189</v>
      </c>
      <c r="B205" s="69" t="s">
        <v>942</v>
      </c>
      <c r="C205" s="57">
        <v>2</v>
      </c>
    </row>
    <row r="206" spans="1:3" ht="12.75">
      <c r="A206" s="57">
        <v>190</v>
      </c>
      <c r="B206" s="69" t="s">
        <v>943</v>
      </c>
      <c r="C206" s="57">
        <v>1</v>
      </c>
    </row>
    <row r="207" spans="1:3" ht="12.75">
      <c r="A207" s="57">
        <v>191</v>
      </c>
      <c r="B207" s="69" t="s">
        <v>944</v>
      </c>
      <c r="C207" s="57">
        <v>1</v>
      </c>
    </row>
    <row r="208" spans="1:3" ht="12.75">
      <c r="A208" s="57">
        <v>192</v>
      </c>
      <c r="B208" s="69" t="s">
        <v>945</v>
      </c>
      <c r="C208" s="57">
        <v>1</v>
      </c>
    </row>
    <row r="209" spans="1:3" ht="12.75">
      <c r="A209" s="57">
        <v>193</v>
      </c>
      <c r="B209" s="69" t="s">
        <v>946</v>
      </c>
      <c r="C209" s="57">
        <v>1</v>
      </c>
    </row>
    <row r="210" spans="1:3" ht="12.75">
      <c r="A210" s="57">
        <v>194</v>
      </c>
      <c r="B210" s="69" t="s">
        <v>947</v>
      </c>
      <c r="C210" s="57">
        <v>2</v>
      </c>
    </row>
    <row r="211" spans="1:3" ht="12.75">
      <c r="A211" s="57">
        <v>195</v>
      </c>
      <c r="B211" s="69" t="s">
        <v>948</v>
      </c>
      <c r="C211" s="57">
        <v>2</v>
      </c>
    </row>
    <row r="212" spans="1:3" ht="12.75">
      <c r="A212" s="57">
        <v>196</v>
      </c>
      <c r="B212" s="69" t="s">
        <v>949</v>
      </c>
      <c r="C212" s="57">
        <v>5</v>
      </c>
    </row>
    <row r="213" spans="1:3" ht="12.75">
      <c r="A213" s="57">
        <v>197</v>
      </c>
      <c r="B213" s="69" t="s">
        <v>950</v>
      </c>
      <c r="C213" s="57">
        <v>1</v>
      </c>
    </row>
    <row r="214" spans="1:3" ht="12.75">
      <c r="A214" s="57">
        <v>198</v>
      </c>
      <c r="B214" s="69" t="s">
        <v>951</v>
      </c>
      <c r="C214" s="57">
        <v>1</v>
      </c>
    </row>
    <row r="215" spans="1:3" ht="12.75">
      <c r="A215" s="57">
        <v>199</v>
      </c>
      <c r="B215" s="69" t="s">
        <v>952</v>
      </c>
      <c r="C215" s="57">
        <v>1</v>
      </c>
    </row>
    <row r="216" spans="1:3" ht="12.75">
      <c r="A216" s="57">
        <v>200</v>
      </c>
      <c r="B216" s="69" t="s">
        <v>953</v>
      </c>
      <c r="C216" s="57">
        <v>1</v>
      </c>
    </row>
    <row r="217" spans="1:3" ht="12.75">
      <c r="A217" s="57">
        <v>201</v>
      </c>
      <c r="B217" s="69" t="s">
        <v>954</v>
      </c>
      <c r="C217" s="57">
        <v>1</v>
      </c>
    </row>
    <row r="218" spans="1:3" ht="12.75">
      <c r="A218" s="57">
        <v>202</v>
      </c>
      <c r="B218" s="69" t="s">
        <v>955</v>
      </c>
      <c r="C218" s="57">
        <v>1</v>
      </c>
    </row>
    <row r="220" ht="12.75">
      <c r="B220" s="100" t="s">
        <v>956</v>
      </c>
    </row>
    <row r="221" spans="1:3" ht="12.75">
      <c r="A221" s="57">
        <v>203</v>
      </c>
      <c r="B221" s="69" t="s">
        <v>957</v>
      </c>
      <c r="C221" s="57">
        <v>2</v>
      </c>
    </row>
    <row r="222" spans="1:3" ht="12.75">
      <c r="A222" s="57">
        <v>204</v>
      </c>
      <c r="B222" s="69" t="s">
        <v>958</v>
      </c>
      <c r="C222" s="57">
        <v>1</v>
      </c>
    </row>
    <row r="223" spans="1:3" ht="12.75">
      <c r="A223" s="57">
        <v>205</v>
      </c>
      <c r="B223" s="69" t="s">
        <v>959</v>
      </c>
      <c r="C223" s="57">
        <v>1</v>
      </c>
    </row>
    <row r="224" spans="1:3" ht="12.75">
      <c r="A224" s="57">
        <v>206</v>
      </c>
      <c r="B224" s="69" t="s">
        <v>960</v>
      </c>
      <c r="C224" s="57">
        <v>5</v>
      </c>
    </row>
    <row r="225" spans="1:3" ht="12.75">
      <c r="A225" s="57">
        <v>207</v>
      </c>
      <c r="B225" s="69" t="s">
        <v>961</v>
      </c>
      <c r="C225" s="57">
        <v>1</v>
      </c>
    </row>
    <row r="226" spans="1:3" ht="12.75">
      <c r="A226" s="57">
        <v>208</v>
      </c>
      <c r="B226" s="69" t="s">
        <v>962</v>
      </c>
      <c r="C226" s="57">
        <v>1</v>
      </c>
    </row>
    <row r="227" spans="1:3" ht="12.75">
      <c r="A227" s="57">
        <v>209</v>
      </c>
      <c r="B227" s="69" t="s">
        <v>963</v>
      </c>
      <c r="C227" s="57">
        <v>1</v>
      </c>
    </row>
    <row r="228" spans="1:3" ht="12.75">
      <c r="A228" s="57">
        <v>210</v>
      </c>
      <c r="B228" s="69" t="s">
        <v>964</v>
      </c>
      <c r="C228" s="57">
        <v>1</v>
      </c>
    </row>
    <row r="230" ht="12.75">
      <c r="B230" s="100" t="s">
        <v>965</v>
      </c>
    </row>
    <row r="231" spans="1:3" ht="12.75">
      <c r="A231" s="57">
        <v>211</v>
      </c>
      <c r="B231" s="69" t="s">
        <v>966</v>
      </c>
      <c r="C231" s="57">
        <v>5</v>
      </c>
    </row>
    <row r="232" spans="1:3" ht="12.75">
      <c r="A232" s="57">
        <v>212</v>
      </c>
      <c r="B232" s="69" t="s">
        <v>967</v>
      </c>
      <c r="C232" s="57">
        <v>3</v>
      </c>
    </row>
    <row r="234" ht="12.75">
      <c r="B234" s="69" t="s">
        <v>968</v>
      </c>
    </row>
    <row r="235" spans="1:3" ht="12.75">
      <c r="A235" s="57">
        <v>213</v>
      </c>
      <c r="B235" s="69" t="s">
        <v>969</v>
      </c>
      <c r="C235" s="57">
        <v>1</v>
      </c>
    </row>
    <row r="236" spans="1:3" ht="12.75">
      <c r="A236" s="57">
        <v>214</v>
      </c>
      <c r="B236" s="69" t="s">
        <v>970</v>
      </c>
      <c r="C236" s="57">
        <v>10</v>
      </c>
    </row>
    <row r="237" spans="1:3" ht="12.75">
      <c r="A237" s="57">
        <v>215</v>
      </c>
      <c r="B237" s="69" t="s">
        <v>971</v>
      </c>
      <c r="C237" s="57">
        <v>59</v>
      </c>
    </row>
    <row r="239" ht="12.75">
      <c r="B239" s="69" t="s">
        <v>972</v>
      </c>
    </row>
    <row r="240" spans="1:3" ht="12.75">
      <c r="A240" s="57">
        <v>216</v>
      </c>
      <c r="B240" s="69" t="s">
        <v>973</v>
      </c>
      <c r="C240" s="57">
        <v>5</v>
      </c>
    </row>
    <row r="241" spans="1:3" ht="12.75">
      <c r="A241" s="57">
        <v>217</v>
      </c>
      <c r="B241" s="69" t="s">
        <v>974</v>
      </c>
      <c r="C241" s="57">
        <v>3</v>
      </c>
    </row>
    <row r="243" ht="12.75">
      <c r="B243" s="69" t="s">
        <v>975</v>
      </c>
    </row>
    <row r="244" spans="1:3" ht="12.75">
      <c r="A244" s="57">
        <v>218</v>
      </c>
      <c r="B244" s="69" t="s">
        <v>976</v>
      </c>
      <c r="C244" s="57">
        <v>2</v>
      </c>
    </row>
    <row r="245" spans="1:3" ht="12.75">
      <c r="A245" s="57">
        <v>219</v>
      </c>
      <c r="B245" s="69" t="s">
        <v>977</v>
      </c>
      <c r="C245" s="57">
        <v>2</v>
      </c>
    </row>
    <row r="246" spans="1:3" ht="12.75">
      <c r="A246" s="57">
        <v>220</v>
      </c>
      <c r="B246" s="69" t="s">
        <v>978</v>
      </c>
      <c r="C246" s="101">
        <v>1</v>
      </c>
    </row>
    <row r="247" spans="1:3" ht="12.75">
      <c r="A247" s="57">
        <v>221</v>
      </c>
      <c r="B247" s="69" t="s">
        <v>979</v>
      </c>
      <c r="C247" s="101">
        <v>3</v>
      </c>
    </row>
    <row r="248" spans="1:3" ht="12.75">
      <c r="A248" s="57">
        <v>222</v>
      </c>
      <c r="B248" s="69" t="s">
        <v>980</v>
      </c>
      <c r="C248" s="57">
        <v>5</v>
      </c>
    </row>
    <row r="249" spans="1:3" ht="12.75">
      <c r="A249" s="57">
        <v>223</v>
      </c>
      <c r="B249" s="69" t="s">
        <v>981</v>
      </c>
      <c r="C249" s="57">
        <v>9</v>
      </c>
    </row>
    <row r="250" spans="1:3" ht="12.75">
      <c r="A250" s="57">
        <v>224</v>
      </c>
      <c r="B250" s="69" t="s">
        <v>982</v>
      </c>
      <c r="C250" s="57">
        <v>7</v>
      </c>
    </row>
    <row r="251" spans="1:3" ht="12.75">
      <c r="A251" s="57">
        <v>225</v>
      </c>
      <c r="B251" s="69" t="s">
        <v>983</v>
      </c>
      <c r="C251" s="57">
        <v>2</v>
      </c>
    </row>
    <row r="253" ht="12.75">
      <c r="B253" s="69" t="s">
        <v>984</v>
      </c>
    </row>
    <row r="254" spans="1:3" ht="12.75">
      <c r="A254" s="57">
        <v>226</v>
      </c>
      <c r="B254" s="69" t="s">
        <v>985</v>
      </c>
      <c r="C254" s="57">
        <v>8</v>
      </c>
    </row>
    <row r="255" ht="12.75">
      <c r="A255" s="57"/>
    </row>
    <row r="256" spans="1:2" ht="12.75">
      <c r="A256" s="57"/>
      <c r="B256" s="69" t="s">
        <v>986</v>
      </c>
    </row>
    <row r="257" spans="1:3" ht="12.75">
      <c r="A257" s="57">
        <v>227</v>
      </c>
      <c r="B257" s="69" t="s">
        <v>987</v>
      </c>
      <c r="C257" s="57">
        <v>4</v>
      </c>
    </row>
    <row r="258" spans="1:3" ht="12.75">
      <c r="A258" s="57">
        <v>228</v>
      </c>
      <c r="B258" s="69" t="s">
        <v>988</v>
      </c>
      <c r="C258" s="57">
        <v>3</v>
      </c>
    </row>
    <row r="260" ht="12.75">
      <c r="B260" s="69" t="s">
        <v>989</v>
      </c>
    </row>
    <row r="261" spans="1:3" ht="12.75">
      <c r="A261" s="57">
        <v>229</v>
      </c>
      <c r="B261" s="69" t="s">
        <v>990</v>
      </c>
      <c r="C261" s="57">
        <v>41</v>
      </c>
    </row>
    <row r="263" spans="1:10" s="45" customFormat="1" ht="12.75">
      <c r="A263" s="50">
        <v>230</v>
      </c>
      <c r="B263" s="45" t="s">
        <v>991</v>
      </c>
      <c r="C263" s="50">
        <v>4</v>
      </c>
      <c r="D263" s="50"/>
      <c r="I263" s="50"/>
      <c r="J263" s="69"/>
    </row>
    <row r="264" spans="1:10" s="45" customFormat="1" ht="12.75">
      <c r="A264" s="50">
        <v>231</v>
      </c>
      <c r="B264" s="45" t="s">
        <v>992</v>
      </c>
      <c r="C264" s="50">
        <v>1</v>
      </c>
      <c r="D264" s="50"/>
      <c r="I264" s="50"/>
      <c r="J264" s="69"/>
    </row>
    <row r="265" spans="1:10" s="45" customFormat="1" ht="12.75">
      <c r="A265" s="50">
        <v>232</v>
      </c>
      <c r="B265" s="45" t="s">
        <v>993</v>
      </c>
      <c r="C265" s="50">
        <v>1</v>
      </c>
      <c r="D265" s="50"/>
      <c r="I265" s="50"/>
      <c r="J265" s="69"/>
    </row>
    <row r="266" spans="1:10" s="45" customFormat="1" ht="12.75">
      <c r="A266" s="50">
        <v>233</v>
      </c>
      <c r="B266" s="45" t="s">
        <v>994</v>
      </c>
      <c r="C266" s="50">
        <v>5</v>
      </c>
      <c r="D266" s="50"/>
      <c r="I266" s="50"/>
      <c r="J266" s="69"/>
    </row>
    <row r="267" spans="1:10" s="45" customFormat="1" ht="12.75">
      <c r="A267" s="50">
        <v>234</v>
      </c>
      <c r="B267" s="45" t="s">
        <v>995</v>
      </c>
      <c r="C267" s="50">
        <v>4</v>
      </c>
      <c r="D267" s="50"/>
      <c r="I267" s="50"/>
      <c r="J267" s="69"/>
    </row>
    <row r="268" spans="1:9" s="45" customFormat="1" ht="12.75">
      <c r="A268" s="50"/>
      <c r="C268" s="50"/>
      <c r="D268" s="50"/>
      <c r="I268" s="50"/>
    </row>
    <row r="269" ht="12.75">
      <c r="B269" s="100" t="s">
        <v>996</v>
      </c>
    </row>
    <row r="270" spans="1:3" ht="12.75">
      <c r="A270" s="57">
        <v>235</v>
      </c>
      <c r="B270" s="69" t="s">
        <v>997</v>
      </c>
      <c r="C270" s="57">
        <v>1</v>
      </c>
    </row>
    <row r="271" spans="1:3" ht="12.75">
      <c r="A271" s="57">
        <v>236</v>
      </c>
      <c r="B271" s="69" t="s">
        <v>998</v>
      </c>
      <c r="C271" s="57">
        <v>1</v>
      </c>
    </row>
    <row r="272" spans="1:3" ht="12.75">
      <c r="A272" s="57">
        <v>237</v>
      </c>
      <c r="B272" s="69" t="s">
        <v>999</v>
      </c>
      <c r="C272" s="57">
        <v>1</v>
      </c>
    </row>
    <row r="273" spans="1:3" ht="12.75">
      <c r="A273" s="57">
        <v>238</v>
      </c>
      <c r="B273" s="69" t="s">
        <v>1000</v>
      </c>
      <c r="C273" s="57">
        <v>1</v>
      </c>
    </row>
    <row r="274" spans="1:3" ht="12.75">
      <c r="A274" s="57">
        <v>239</v>
      </c>
      <c r="B274" s="69" t="s">
        <v>1001</v>
      </c>
      <c r="C274" s="57">
        <v>1</v>
      </c>
    </row>
    <row r="275" spans="1:3" ht="12.75">
      <c r="A275" s="57">
        <v>240</v>
      </c>
      <c r="B275" s="69" t="s">
        <v>1002</v>
      </c>
      <c r="C275" s="57">
        <v>1</v>
      </c>
    </row>
    <row r="276" spans="1:3" ht="12.75">
      <c r="A276" s="57">
        <v>241</v>
      </c>
      <c r="B276" s="69" t="s">
        <v>1003</v>
      </c>
      <c r="C276" s="57">
        <v>1</v>
      </c>
    </row>
    <row r="277" spans="1:3" ht="12.75">
      <c r="A277" s="57">
        <v>242</v>
      </c>
      <c r="B277" s="69" t="s">
        <v>1004</v>
      </c>
      <c r="C277" s="57">
        <v>1</v>
      </c>
    </row>
    <row r="278" spans="1:3" ht="12.75">
      <c r="A278" s="57">
        <v>243</v>
      </c>
      <c r="B278" s="69" t="s">
        <v>1005</v>
      </c>
      <c r="C278" s="57">
        <v>3</v>
      </c>
    </row>
    <row r="279" spans="1:3" ht="12.75">
      <c r="A279" s="57">
        <v>244</v>
      </c>
      <c r="B279" s="69" t="s">
        <v>1006</v>
      </c>
      <c r="C279" s="57">
        <v>1</v>
      </c>
    </row>
    <row r="280" spans="1:3" ht="12.75">
      <c r="A280" s="57">
        <v>245</v>
      </c>
      <c r="B280" s="69" t="s">
        <v>1007</v>
      </c>
      <c r="C280" s="57">
        <v>1</v>
      </c>
    </row>
    <row r="281" spans="1:3" ht="12.75">
      <c r="A281" s="57">
        <v>246</v>
      </c>
      <c r="B281" s="69" t="s">
        <v>1008</v>
      </c>
      <c r="C281" s="57">
        <v>2</v>
      </c>
    </row>
    <row r="282" spans="1:3" ht="12.75">
      <c r="A282" s="57">
        <v>247</v>
      </c>
      <c r="B282" s="69" t="s">
        <v>1009</v>
      </c>
      <c r="C282" s="57" t="s">
        <v>1010</v>
      </c>
    </row>
    <row r="283" spans="1:3" ht="12.75">
      <c r="A283" s="57">
        <v>248</v>
      </c>
      <c r="B283" s="69" t="s">
        <v>1011</v>
      </c>
      <c r="C283" s="57">
        <v>1</v>
      </c>
    </row>
    <row r="284" spans="1:3" ht="12.75">
      <c r="A284" s="57">
        <v>249</v>
      </c>
      <c r="B284" s="69" t="s">
        <v>1012</v>
      </c>
      <c r="C284" s="57">
        <v>2</v>
      </c>
    </row>
    <row r="286" ht="12.75">
      <c r="B286" s="100" t="s">
        <v>1013</v>
      </c>
    </row>
    <row r="287" spans="2:3" ht="12.75">
      <c r="B287" s="45" t="s">
        <v>1014</v>
      </c>
      <c r="C287" s="53"/>
    </row>
    <row r="288" spans="1:3" ht="12.75">
      <c r="A288" s="57">
        <v>250</v>
      </c>
      <c r="B288" s="45" t="s">
        <v>1015</v>
      </c>
      <c r="C288" s="50">
        <v>4</v>
      </c>
    </row>
    <row r="289" spans="1:3" ht="12.75">
      <c r="A289" s="57">
        <v>251</v>
      </c>
      <c r="B289" s="45" t="s">
        <v>1016</v>
      </c>
      <c r="C289" s="50">
        <v>4</v>
      </c>
    </row>
    <row r="290" spans="1:3" ht="12.75">
      <c r="A290" s="57">
        <v>252</v>
      </c>
      <c r="B290" s="45" t="s">
        <v>1017</v>
      </c>
      <c r="C290" s="50">
        <v>2</v>
      </c>
    </row>
    <row r="291" spans="1:3" ht="12.75">
      <c r="A291" s="57">
        <v>253</v>
      </c>
      <c r="B291" s="45" t="s">
        <v>1018</v>
      </c>
      <c r="C291" s="50">
        <v>3</v>
      </c>
    </row>
    <row r="293" spans="2:3" s="100" customFormat="1" ht="15.75">
      <c r="B293" s="102" t="s">
        <v>1019</v>
      </c>
      <c r="C293" s="99"/>
    </row>
    <row r="295" spans="1:3" ht="12.75">
      <c r="A295" s="57">
        <v>254</v>
      </c>
      <c r="B295" s="69" t="s">
        <v>1020</v>
      </c>
      <c r="C295" s="57">
        <v>4</v>
      </c>
    </row>
    <row r="296" spans="1:3" ht="12.75">
      <c r="A296" s="57">
        <v>255</v>
      </c>
      <c r="B296" s="69" t="s">
        <v>1021</v>
      </c>
      <c r="C296" s="57">
        <v>4</v>
      </c>
    </row>
    <row r="297" spans="1:3" ht="12.75">
      <c r="A297" s="57">
        <v>256</v>
      </c>
      <c r="B297" s="69" t="s">
        <v>1022</v>
      </c>
      <c r="C297" s="57">
        <v>4</v>
      </c>
    </row>
    <row r="298" spans="1:3" ht="12.75">
      <c r="A298" s="57">
        <v>257</v>
      </c>
      <c r="B298" s="69" t="s">
        <v>1023</v>
      </c>
      <c r="C298" s="57">
        <v>1</v>
      </c>
    </row>
    <row r="299" spans="1:3" ht="12.75">
      <c r="A299" s="57">
        <v>258</v>
      </c>
      <c r="B299" s="69" t="s">
        <v>1024</v>
      </c>
      <c r="C299" s="57">
        <v>2</v>
      </c>
    </row>
    <row r="300" spans="1:3" ht="12.75">
      <c r="A300" s="57">
        <v>259</v>
      </c>
      <c r="B300" s="69" t="s">
        <v>920</v>
      </c>
      <c r="C300" s="57">
        <v>2</v>
      </c>
    </row>
    <row r="301" spans="1:3" ht="12.75">
      <c r="A301" s="57">
        <v>260</v>
      </c>
      <c r="B301" s="69" t="s">
        <v>1025</v>
      </c>
      <c r="C301" s="57">
        <v>1</v>
      </c>
    </row>
    <row r="302" spans="1:3" ht="12.75">
      <c r="A302" s="57">
        <v>261</v>
      </c>
      <c r="B302" s="69" t="s">
        <v>1026</v>
      </c>
      <c r="C302" s="57">
        <v>1</v>
      </c>
    </row>
    <row r="303" spans="1:3" ht="12.75">
      <c r="A303" s="57">
        <v>262</v>
      </c>
      <c r="B303" s="69" t="s">
        <v>1027</v>
      </c>
      <c r="C303" s="57">
        <v>1</v>
      </c>
    </row>
    <row r="304" spans="1:3" ht="12.75">
      <c r="A304" s="57">
        <v>263</v>
      </c>
      <c r="B304" s="69" t="s">
        <v>1028</v>
      </c>
      <c r="C304" s="57">
        <v>2</v>
      </c>
    </row>
    <row r="305" spans="1:3" ht="12.75">
      <c r="A305" s="57">
        <v>264</v>
      </c>
      <c r="B305" s="69" t="s">
        <v>1029</v>
      </c>
      <c r="C305" s="57">
        <v>7</v>
      </c>
    </row>
    <row r="306" spans="1:3" ht="12.75">
      <c r="A306" s="57">
        <v>265</v>
      </c>
      <c r="B306" s="69" t="s">
        <v>1030</v>
      </c>
      <c r="C306" s="57">
        <v>3</v>
      </c>
    </row>
    <row r="307" spans="1:3" ht="12.75">
      <c r="A307" s="57">
        <v>266</v>
      </c>
      <c r="B307" s="69" t="s">
        <v>1031</v>
      </c>
      <c r="C307" s="57">
        <v>2</v>
      </c>
    </row>
    <row r="308" spans="1:3" ht="12.75">
      <c r="A308" s="57">
        <v>267</v>
      </c>
      <c r="B308" s="69" t="s">
        <v>1032</v>
      </c>
      <c r="C308" s="57">
        <v>3</v>
      </c>
    </row>
    <row r="309" spans="1:3" ht="12.75">
      <c r="A309" s="57">
        <v>268</v>
      </c>
      <c r="B309" s="69" t="s">
        <v>1033</v>
      </c>
      <c r="C309" s="57">
        <v>6</v>
      </c>
    </row>
  </sheetData>
  <sheetProtection/>
  <mergeCells count="2">
    <mergeCell ref="B1:C1"/>
    <mergeCell ref="B2:C2"/>
  </mergeCells>
  <printOptions gridLines="1" horizontalCentered="1"/>
  <pageMargins left="0.7480314960629921" right="0.7480314960629921" top="0.5118110236220472" bottom="0.2362204724409449" header="0.5118110236220472" footer="0.5118110236220472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G65536"/>
    </sheetView>
  </sheetViews>
  <sheetFormatPr defaultColWidth="9.140625" defaultRowHeight="15"/>
  <cols>
    <col min="1" max="1" width="9.140625" style="45" customWidth="1"/>
    <col min="2" max="2" width="41.8515625" style="45" bestFit="1" customWidth="1"/>
    <col min="3" max="3" width="8.7109375" style="50" bestFit="1" customWidth="1"/>
    <col min="4" max="4" width="11.57421875" style="45" hidden="1" customWidth="1"/>
    <col min="5" max="16384" width="9.140625" style="45" customWidth="1"/>
  </cols>
  <sheetData>
    <row r="1" ht="12.75">
      <c r="B1" s="47" t="s">
        <v>0</v>
      </c>
    </row>
    <row r="3" spans="1:3" s="104" customFormat="1" ht="33" customHeight="1">
      <c r="A3" s="60">
        <v>73</v>
      </c>
      <c r="B3" s="103" t="s">
        <v>1034</v>
      </c>
      <c r="C3" s="59"/>
    </row>
    <row r="4" ht="18">
      <c r="B4" s="105" t="s">
        <v>1035</v>
      </c>
    </row>
    <row r="5" spans="2:3" ht="12.75">
      <c r="B5" s="45" t="s">
        <v>1014</v>
      </c>
      <c r="C5" s="53" t="s">
        <v>463</v>
      </c>
    </row>
    <row r="6" spans="1:3" ht="12.75">
      <c r="A6" s="50">
        <v>1</v>
      </c>
      <c r="B6" s="45" t="s">
        <v>1015</v>
      </c>
      <c r="C6" s="50">
        <v>4</v>
      </c>
    </row>
    <row r="7" spans="1:3" ht="12.75">
      <c r="A7" s="50">
        <v>2</v>
      </c>
      <c r="B7" s="45" t="s">
        <v>1016</v>
      </c>
      <c r="C7" s="50">
        <v>4</v>
      </c>
    </row>
    <row r="8" spans="1:3" ht="12.75">
      <c r="A8" s="50">
        <v>3</v>
      </c>
      <c r="B8" s="45" t="s">
        <v>1036</v>
      </c>
      <c r="C8" s="50">
        <v>2</v>
      </c>
    </row>
    <row r="9" spans="1:3" ht="12.75">
      <c r="A9" s="50">
        <v>4</v>
      </c>
      <c r="B9" s="45" t="s">
        <v>1018</v>
      </c>
      <c r="C9" s="50">
        <v>3</v>
      </c>
    </row>
    <row r="10" ht="12.75">
      <c r="C10" s="50">
        <f>SUM(C6:C9)</f>
        <v>13</v>
      </c>
    </row>
    <row r="11" ht="12.75">
      <c r="B11" s="106" t="s">
        <v>1037</v>
      </c>
    </row>
    <row r="12" spans="1:3" ht="12.75">
      <c r="A12" s="50">
        <v>5</v>
      </c>
      <c r="B12" s="45" t="s">
        <v>1038</v>
      </c>
      <c r="C12" s="50">
        <v>1</v>
      </c>
    </row>
    <row r="13" spans="1:3" ht="12.75">
      <c r="A13" s="50">
        <v>6</v>
      </c>
      <c r="B13" s="45" t="s">
        <v>1039</v>
      </c>
      <c r="C13" s="50">
        <v>1</v>
      </c>
    </row>
    <row r="14" spans="1:3" ht="12.75">
      <c r="A14" s="50">
        <v>7</v>
      </c>
      <c r="B14" s="45" t="s">
        <v>1040</v>
      </c>
      <c r="C14" s="50">
        <v>1</v>
      </c>
    </row>
    <row r="15" spans="1:3" ht="12.75">
      <c r="A15" s="50">
        <v>8</v>
      </c>
      <c r="B15" s="45" t="s">
        <v>1041</v>
      </c>
      <c r="C15" s="50">
        <v>1</v>
      </c>
    </row>
    <row r="16" spans="1:3" ht="12.75">
      <c r="A16" s="50">
        <v>9</v>
      </c>
      <c r="B16" s="45" t="s">
        <v>1042</v>
      </c>
      <c r="C16" s="50">
        <v>1</v>
      </c>
    </row>
    <row r="17" spans="1:3" ht="12.75">
      <c r="A17" s="50">
        <v>10</v>
      </c>
      <c r="B17" s="45" t="s">
        <v>1043</v>
      </c>
      <c r="C17" s="50">
        <v>1</v>
      </c>
    </row>
    <row r="18" spans="1:3" ht="12.75">
      <c r="A18" s="50">
        <v>11</v>
      </c>
      <c r="B18" s="45" t="s">
        <v>1044</v>
      </c>
      <c r="C18" s="50">
        <v>1</v>
      </c>
    </row>
    <row r="19" spans="1:3" ht="12.75">
      <c r="A19" s="50">
        <v>12</v>
      </c>
      <c r="B19" s="45" t="s">
        <v>1045</v>
      </c>
      <c r="C19" s="50">
        <v>1</v>
      </c>
    </row>
    <row r="20" spans="1:3" ht="12.75">
      <c r="A20" s="50">
        <v>13</v>
      </c>
      <c r="B20" s="45" t="s">
        <v>1046</v>
      </c>
      <c r="C20" s="50">
        <v>1</v>
      </c>
    </row>
    <row r="21" spans="1:3" ht="12.75">
      <c r="A21" s="50">
        <v>14</v>
      </c>
      <c r="B21" s="45" t="s">
        <v>1047</v>
      </c>
      <c r="C21" s="50">
        <v>1</v>
      </c>
    </row>
    <row r="22" spans="1:3" ht="12.75">
      <c r="A22" s="50">
        <v>15</v>
      </c>
      <c r="B22" s="45" t="s">
        <v>1048</v>
      </c>
      <c r="C22" s="50">
        <v>1</v>
      </c>
    </row>
    <row r="23" spans="1:3" ht="12.75">
      <c r="A23" s="50">
        <v>16</v>
      </c>
      <c r="B23" s="45" t="s">
        <v>1049</v>
      </c>
      <c r="C23" s="50">
        <v>1</v>
      </c>
    </row>
    <row r="25" spans="2:5" ht="12.75">
      <c r="B25" s="47"/>
      <c r="E25" s="50"/>
    </row>
    <row r="26" spans="2:5" ht="18">
      <c r="B26" s="105" t="s">
        <v>1050</v>
      </c>
      <c r="C26" s="53" t="s">
        <v>9</v>
      </c>
      <c r="D26" s="54" t="s">
        <v>1051</v>
      </c>
      <c r="E26" s="50"/>
    </row>
    <row r="27" spans="1:4" ht="12.75">
      <c r="A27" s="50">
        <v>17</v>
      </c>
      <c r="B27" s="45" t="s">
        <v>1052</v>
      </c>
      <c r="C27" s="50">
        <f>D27*6</f>
        <v>12</v>
      </c>
      <c r="D27" s="50">
        <v>2</v>
      </c>
    </row>
    <row r="28" spans="1:4" ht="12.75">
      <c r="A28" s="50">
        <v>18</v>
      </c>
      <c r="B28" s="45" t="s">
        <v>1053</v>
      </c>
      <c r="C28" s="50">
        <f>D28*6</f>
        <v>6</v>
      </c>
      <c r="D28" s="50">
        <v>1</v>
      </c>
    </row>
    <row r="29" spans="1:4" ht="12.75">
      <c r="A29" s="50">
        <v>19</v>
      </c>
      <c r="B29" s="45" t="s">
        <v>1054</v>
      </c>
      <c r="C29" s="50">
        <f>D29*6</f>
        <v>36</v>
      </c>
      <c r="D29" s="50">
        <v>6</v>
      </c>
    </row>
    <row r="30" spans="1:4" ht="12.75">
      <c r="A30" s="50">
        <v>20</v>
      </c>
      <c r="B30" s="45" t="s">
        <v>1036</v>
      </c>
      <c r="C30" s="50">
        <f>D30*6</f>
        <v>18</v>
      </c>
      <c r="D30" s="86">
        <v>3</v>
      </c>
    </row>
    <row r="31" spans="1:4" ht="12.75">
      <c r="A31" s="50">
        <v>21</v>
      </c>
      <c r="B31" s="45" t="s">
        <v>1018</v>
      </c>
      <c r="C31" s="50">
        <f>D31*6</f>
        <v>30</v>
      </c>
      <c r="D31" s="50">
        <v>5</v>
      </c>
    </row>
    <row r="32" ht="12.75">
      <c r="A32" s="50"/>
    </row>
    <row r="33" spans="1:2" ht="12.75">
      <c r="A33" s="50"/>
      <c r="B33" s="106" t="s">
        <v>1055</v>
      </c>
    </row>
    <row r="34" spans="1:4" ht="12.75">
      <c r="A34" s="50">
        <v>22</v>
      </c>
      <c r="B34" s="45" t="s">
        <v>1056</v>
      </c>
      <c r="D34" s="50">
        <v>2</v>
      </c>
    </row>
    <row r="35" spans="1:4" ht="12.75">
      <c r="A35" s="50">
        <v>23</v>
      </c>
      <c r="B35" s="45" t="s">
        <v>1057</v>
      </c>
      <c r="D35" s="50">
        <v>2</v>
      </c>
    </row>
    <row r="36" spans="1:4" ht="12.75">
      <c r="A36" s="50">
        <v>24</v>
      </c>
      <c r="B36" s="45" t="s">
        <v>1058</v>
      </c>
      <c r="C36" s="50">
        <v>12</v>
      </c>
      <c r="D36" s="50">
        <v>2</v>
      </c>
    </row>
    <row r="37" spans="1:4" ht="12.75">
      <c r="A37" s="50">
        <v>25</v>
      </c>
      <c r="B37" s="45" t="s">
        <v>1059</v>
      </c>
      <c r="D37" s="50">
        <v>2</v>
      </c>
    </row>
    <row r="38" spans="1:4" ht="12.75">
      <c r="A38" s="50">
        <v>26</v>
      </c>
      <c r="B38" s="45" t="s">
        <v>1060</v>
      </c>
      <c r="D38" s="50">
        <v>2</v>
      </c>
    </row>
    <row r="39" spans="1:4" ht="12.75">
      <c r="A39" s="50">
        <v>27</v>
      </c>
      <c r="B39" s="45" t="s">
        <v>1061</v>
      </c>
      <c r="D39" s="50">
        <v>2</v>
      </c>
    </row>
  </sheetData>
  <sheetProtection/>
  <printOptions/>
  <pageMargins left="0.7480314960629921" right="0.7480314960629921" top="0.59" bottom="0.58" header="0.5118110236220472" footer="0.5118110236220472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G10" sqref="G10:G11"/>
    </sheetView>
  </sheetViews>
  <sheetFormatPr defaultColWidth="9.140625" defaultRowHeight="15"/>
  <cols>
    <col min="1" max="1" width="9.140625" style="45" customWidth="1"/>
    <col min="2" max="2" width="52.28125" style="45" bestFit="1" customWidth="1"/>
    <col min="3" max="16384" width="9.140625" style="45" customWidth="1"/>
  </cols>
  <sheetData>
    <row r="1" spans="1:4" ht="23.25">
      <c r="A1" s="123" t="s">
        <v>0</v>
      </c>
      <c r="B1" s="123"/>
      <c r="C1" s="123"/>
      <c r="D1" s="107"/>
    </row>
    <row r="2" spans="1:4" ht="23.25">
      <c r="A2" s="107"/>
      <c r="B2" s="108"/>
      <c r="C2" s="108"/>
      <c r="D2" s="108"/>
    </row>
    <row r="3" spans="1:4" ht="18">
      <c r="A3" s="124" t="s">
        <v>1062</v>
      </c>
      <c r="B3" s="124"/>
      <c r="C3" s="124"/>
      <c r="D3" s="109"/>
    </row>
    <row r="4" ht="26.25">
      <c r="A4" s="82">
        <v>68</v>
      </c>
    </row>
    <row r="6" spans="1:3" ht="12.75">
      <c r="A6" s="53" t="s">
        <v>1063</v>
      </c>
      <c r="B6" s="47" t="s">
        <v>246</v>
      </c>
      <c r="C6" s="54" t="s">
        <v>752</v>
      </c>
    </row>
    <row r="7" spans="1:3" ht="12.75">
      <c r="A7" s="50">
        <v>1</v>
      </c>
      <c r="B7" s="45" t="s">
        <v>1064</v>
      </c>
      <c r="C7" s="45">
        <v>2</v>
      </c>
    </row>
    <row r="8" spans="1:3" ht="12.75">
      <c r="A8" s="50">
        <v>2</v>
      </c>
      <c r="B8" s="45" t="s">
        <v>1065</v>
      </c>
      <c r="C8" s="45">
        <v>1</v>
      </c>
    </row>
    <row r="9" spans="1:3" ht="12.75">
      <c r="A9" s="50">
        <v>3</v>
      </c>
      <c r="B9" s="45" t="s">
        <v>1066</v>
      </c>
      <c r="C9" s="45">
        <v>2</v>
      </c>
    </row>
    <row r="10" spans="1:3" ht="12.75">
      <c r="A10" s="50">
        <v>4</v>
      </c>
      <c r="B10" s="45" t="s">
        <v>1067</v>
      </c>
      <c r="C10" s="45">
        <v>1</v>
      </c>
    </row>
    <row r="11" spans="1:3" ht="12.75">
      <c r="A11" s="50">
        <v>5</v>
      </c>
      <c r="B11" s="45" t="s">
        <v>1068</v>
      </c>
      <c r="C11" s="45">
        <v>1</v>
      </c>
    </row>
    <row r="12" spans="1:3" ht="12.75">
      <c r="A12" s="50">
        <v>6</v>
      </c>
      <c r="B12" s="45" t="s">
        <v>1069</v>
      </c>
      <c r="C12" s="45">
        <v>1</v>
      </c>
    </row>
    <row r="13" spans="1:3" ht="12.75">
      <c r="A13" s="50">
        <v>7</v>
      </c>
      <c r="B13" s="45" t="s">
        <v>1070</v>
      </c>
      <c r="C13" s="45">
        <v>1</v>
      </c>
    </row>
    <row r="14" spans="1:3" ht="12.75">
      <c r="A14" s="50">
        <v>8</v>
      </c>
      <c r="B14" s="45" t="s">
        <v>1071</v>
      </c>
      <c r="C14" s="45">
        <v>1</v>
      </c>
    </row>
    <row r="15" spans="1:3" ht="12.75">
      <c r="A15" s="50">
        <v>9</v>
      </c>
      <c r="B15" s="45" t="s">
        <v>1072</v>
      </c>
      <c r="C15" s="45">
        <v>1</v>
      </c>
    </row>
    <row r="16" spans="1:3" ht="12.75">
      <c r="A16" s="50">
        <v>10</v>
      </c>
      <c r="B16" s="45" t="s">
        <v>1073</v>
      </c>
      <c r="C16" s="45">
        <v>1</v>
      </c>
    </row>
    <row r="17" spans="1:3" ht="12.75">
      <c r="A17" s="50">
        <v>11</v>
      </c>
      <c r="B17" s="45" t="s">
        <v>1074</v>
      </c>
      <c r="C17" s="45">
        <v>2</v>
      </c>
    </row>
    <row r="18" spans="1:3" ht="12.75">
      <c r="A18" s="50">
        <v>12</v>
      </c>
      <c r="B18" s="45" t="s">
        <v>1075</v>
      </c>
      <c r="C18" s="45">
        <v>1</v>
      </c>
    </row>
    <row r="19" spans="1:3" ht="12.75">
      <c r="A19" s="50">
        <v>13</v>
      </c>
      <c r="B19" s="45" t="s">
        <v>1076</v>
      </c>
      <c r="C19" s="45">
        <v>1</v>
      </c>
    </row>
    <row r="20" spans="1:3" ht="12.75">
      <c r="A20" s="50">
        <v>14</v>
      </c>
      <c r="B20" s="45" t="s">
        <v>1077</v>
      </c>
      <c r="C20" s="45">
        <v>1</v>
      </c>
    </row>
    <row r="21" spans="1:3" ht="12.75">
      <c r="A21" s="50">
        <v>15</v>
      </c>
      <c r="B21" s="45" t="s">
        <v>1078</v>
      </c>
      <c r="C21" s="45">
        <v>2</v>
      </c>
    </row>
    <row r="22" spans="1:3" ht="12.75">
      <c r="A22" s="50">
        <v>16</v>
      </c>
      <c r="B22" s="45" t="s">
        <v>1079</v>
      </c>
      <c r="C22" s="45">
        <v>1</v>
      </c>
    </row>
    <row r="23" spans="1:3" ht="12.75">
      <c r="A23" s="50">
        <v>17</v>
      </c>
      <c r="B23" s="45" t="s">
        <v>1080</v>
      </c>
      <c r="C23" s="45">
        <v>1</v>
      </c>
    </row>
    <row r="24" spans="1:3" ht="12.75">
      <c r="A24" s="50">
        <v>18</v>
      </c>
      <c r="B24" s="45" t="s">
        <v>1081</v>
      </c>
      <c r="C24" s="45">
        <v>1</v>
      </c>
    </row>
    <row r="25" spans="1:3" ht="12.75">
      <c r="A25" s="50">
        <v>19</v>
      </c>
      <c r="B25" s="45" t="s">
        <v>1082</v>
      </c>
      <c r="C25" s="45">
        <v>2</v>
      </c>
    </row>
    <row r="26" spans="1:3" ht="12.75">
      <c r="A26" s="50">
        <v>20</v>
      </c>
      <c r="B26" s="45" t="s">
        <v>1083</v>
      </c>
      <c r="C26" s="45">
        <v>1</v>
      </c>
    </row>
    <row r="27" spans="1:3" ht="12.75">
      <c r="A27" s="50">
        <v>21</v>
      </c>
      <c r="B27" s="45" t="s">
        <v>1084</v>
      </c>
      <c r="C27" s="45">
        <v>1</v>
      </c>
    </row>
    <row r="28" spans="1:3" ht="12.75">
      <c r="A28" s="50">
        <v>22</v>
      </c>
      <c r="B28" s="45" t="s">
        <v>1085</v>
      </c>
      <c r="C28" s="45">
        <v>1</v>
      </c>
    </row>
    <row r="29" spans="1:3" ht="12.75">
      <c r="A29" s="50">
        <v>23</v>
      </c>
      <c r="B29" s="45" t="s">
        <v>1086</v>
      </c>
      <c r="C29" s="45">
        <v>1</v>
      </c>
    </row>
    <row r="30" spans="1:3" ht="12.75">
      <c r="A30" s="50">
        <v>24</v>
      </c>
      <c r="B30" s="45" t="s">
        <v>1087</v>
      </c>
      <c r="C30" s="45">
        <v>1</v>
      </c>
    </row>
    <row r="31" spans="1:3" ht="12.75">
      <c r="A31" s="50">
        <v>25</v>
      </c>
      <c r="B31" s="45" t="s">
        <v>1088</v>
      </c>
      <c r="C31" s="45">
        <v>2</v>
      </c>
    </row>
    <row r="32" spans="1:3" ht="12.75">
      <c r="A32" s="50">
        <v>26</v>
      </c>
      <c r="B32" s="45" t="s">
        <v>1089</v>
      </c>
      <c r="C32" s="45">
        <v>1</v>
      </c>
    </row>
    <row r="33" spans="1:3" ht="12.75">
      <c r="A33" s="50">
        <v>27</v>
      </c>
      <c r="B33" s="45" t="s">
        <v>1090</v>
      </c>
      <c r="C33" s="45">
        <v>1</v>
      </c>
    </row>
    <row r="34" spans="1:3" ht="12.75">
      <c r="A34" s="50">
        <v>28</v>
      </c>
      <c r="B34" s="45" t="s">
        <v>1091</v>
      </c>
      <c r="C34" s="45">
        <v>1</v>
      </c>
    </row>
    <row r="35" spans="1:3" ht="12.75">
      <c r="A35" s="50">
        <v>29</v>
      </c>
      <c r="B35" s="45" t="s">
        <v>1092</v>
      </c>
      <c r="C35" s="45">
        <v>1</v>
      </c>
    </row>
    <row r="36" spans="1:3" ht="12.75">
      <c r="A36" s="50">
        <v>30</v>
      </c>
      <c r="B36" s="45" t="s">
        <v>1093</v>
      </c>
      <c r="C36" s="45">
        <v>1</v>
      </c>
    </row>
    <row r="37" spans="1:3" ht="12.75">
      <c r="A37" s="50">
        <v>31</v>
      </c>
      <c r="B37" s="45" t="s">
        <v>1094</v>
      </c>
      <c r="C37" s="45">
        <v>1</v>
      </c>
    </row>
    <row r="38" spans="1:3" ht="12.75">
      <c r="A38" s="50">
        <v>32</v>
      </c>
      <c r="B38" s="45" t="s">
        <v>1095</v>
      </c>
      <c r="C38" s="45">
        <v>1</v>
      </c>
    </row>
    <row r="39" spans="1:3" ht="12.75">
      <c r="A39" s="50">
        <v>33</v>
      </c>
      <c r="B39" s="45" t="s">
        <v>1096</v>
      </c>
      <c r="C39" s="45">
        <v>2</v>
      </c>
    </row>
    <row r="40" spans="1:3" ht="12.75">
      <c r="A40" s="50">
        <v>34</v>
      </c>
      <c r="B40" s="45" t="s">
        <v>1097</v>
      </c>
      <c r="C40" s="45">
        <v>1</v>
      </c>
    </row>
    <row r="41" spans="1:3" ht="12.75">
      <c r="A41" s="50">
        <v>35</v>
      </c>
      <c r="B41" s="45" t="s">
        <v>1098</v>
      </c>
      <c r="C41" s="45">
        <v>1</v>
      </c>
    </row>
    <row r="42" spans="1:3" ht="12.75">
      <c r="A42" s="50">
        <v>36</v>
      </c>
      <c r="B42" s="45" t="s">
        <v>1099</v>
      </c>
      <c r="C42" s="45">
        <v>1</v>
      </c>
    </row>
    <row r="43" spans="1:3" ht="12.75">
      <c r="A43" s="50">
        <v>37</v>
      </c>
      <c r="B43" s="45" t="s">
        <v>1100</v>
      </c>
      <c r="C43" s="45">
        <v>1</v>
      </c>
    </row>
    <row r="44" spans="1:3" ht="12.75">
      <c r="A44" s="50">
        <v>38</v>
      </c>
      <c r="B44" s="45" t="s">
        <v>1101</v>
      </c>
      <c r="C44" s="45">
        <v>1</v>
      </c>
    </row>
    <row r="45" spans="1:3" ht="12.75">
      <c r="A45" s="50">
        <v>39</v>
      </c>
      <c r="B45" s="45" t="s">
        <v>1102</v>
      </c>
      <c r="C45" s="45">
        <v>1</v>
      </c>
    </row>
    <row r="46" spans="1:3" ht="12.75">
      <c r="A46" s="50">
        <v>40</v>
      </c>
      <c r="B46" s="45" t="s">
        <v>1103</v>
      </c>
      <c r="C46" s="45">
        <v>1</v>
      </c>
    </row>
    <row r="47" spans="1:3" ht="12.75">
      <c r="A47" s="50">
        <v>41</v>
      </c>
      <c r="B47" s="45" t="s">
        <v>1104</v>
      </c>
      <c r="C47" s="45">
        <v>1</v>
      </c>
    </row>
    <row r="48" spans="1:3" ht="12.75">
      <c r="A48" s="50">
        <v>42</v>
      </c>
      <c r="B48" s="45" t="s">
        <v>1105</v>
      </c>
      <c r="C48" s="45">
        <v>1</v>
      </c>
    </row>
    <row r="49" spans="1:3" ht="12.75">
      <c r="A49" s="50">
        <v>43</v>
      </c>
      <c r="B49" s="45" t="s">
        <v>1106</v>
      </c>
      <c r="C49" s="45">
        <v>1</v>
      </c>
    </row>
    <row r="50" spans="1:3" ht="12.75">
      <c r="A50" s="50">
        <v>44</v>
      </c>
      <c r="B50" s="45" t="s">
        <v>1107</v>
      </c>
      <c r="C50" s="45">
        <v>1</v>
      </c>
    </row>
    <row r="51" spans="1:3" ht="12.75">
      <c r="A51" s="50">
        <v>45</v>
      </c>
      <c r="B51" s="45" t="s">
        <v>1108</v>
      </c>
      <c r="C51" s="45">
        <v>1</v>
      </c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</sheetData>
  <sheetProtection/>
  <mergeCells count="2">
    <mergeCell ref="A1:C1"/>
    <mergeCell ref="A3:C3"/>
  </mergeCells>
  <printOptions gridLines="1" horizontalCentered="1"/>
  <pageMargins left="0.5118110236220472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9.140625" style="45" customWidth="1"/>
    <col min="2" max="2" width="26.57421875" style="45" customWidth="1"/>
    <col min="3" max="3" width="15.8515625" style="45" bestFit="1" customWidth="1"/>
    <col min="4" max="16384" width="9.140625" style="45" customWidth="1"/>
  </cols>
  <sheetData>
    <row r="1" spans="1:4" ht="23.25">
      <c r="A1" s="123" t="s">
        <v>0</v>
      </c>
      <c r="B1" s="123"/>
      <c r="C1" s="123"/>
      <c r="D1" s="123"/>
    </row>
    <row r="2" ht="23.25">
      <c r="A2" s="107"/>
    </row>
    <row r="3" spans="1:4" ht="18">
      <c r="A3" s="124" t="s">
        <v>1109</v>
      </c>
      <c r="B3" s="124"/>
      <c r="C3" s="124"/>
      <c r="D3" s="124"/>
    </row>
    <row r="4" ht="23.25">
      <c r="A4" s="51">
        <v>69</v>
      </c>
    </row>
    <row r="5" spans="1:4" s="110" customFormat="1" ht="22.5" customHeight="1">
      <c r="A5" s="110" t="s">
        <v>1063</v>
      </c>
      <c r="B5" s="110" t="s">
        <v>246</v>
      </c>
      <c r="C5" s="110" t="s">
        <v>1014</v>
      </c>
      <c r="D5" s="111" t="s">
        <v>463</v>
      </c>
    </row>
    <row r="6" spans="1:4" ht="12.75">
      <c r="A6" s="50">
        <v>1</v>
      </c>
      <c r="B6" s="45" t="s">
        <v>1110</v>
      </c>
      <c r="D6" s="45">
        <v>1</v>
      </c>
    </row>
    <row r="7" spans="1:4" ht="12.75">
      <c r="A7" s="50">
        <v>2</v>
      </c>
      <c r="B7" s="45" t="s">
        <v>1111</v>
      </c>
      <c r="D7" s="45">
        <v>2</v>
      </c>
    </row>
    <row r="8" spans="1:4" ht="12.75">
      <c r="A8" s="50">
        <v>3</v>
      </c>
      <c r="B8" s="45" t="s">
        <v>1112</v>
      </c>
      <c r="D8" s="45">
        <v>1</v>
      </c>
    </row>
    <row r="9" spans="1:4" ht="12.75">
      <c r="A9" s="50">
        <v>4</v>
      </c>
      <c r="B9" s="45" t="s">
        <v>1112</v>
      </c>
      <c r="C9" s="45" t="s">
        <v>1113</v>
      </c>
      <c r="D9" s="45">
        <v>1</v>
      </c>
    </row>
    <row r="10" spans="1:4" ht="12.75">
      <c r="A10" s="50">
        <v>5</v>
      </c>
      <c r="B10" s="45" t="s">
        <v>1114</v>
      </c>
      <c r="D10" s="45">
        <v>1</v>
      </c>
    </row>
    <row r="11" ht="12.75">
      <c r="A11" s="50"/>
    </row>
  </sheetData>
  <sheetProtection/>
  <mergeCells count="2">
    <mergeCell ref="A1:D1"/>
    <mergeCell ref="A3:D3"/>
  </mergeCells>
  <printOptions gridLines="1" horizontalCentered="1"/>
  <pageMargins left="0.7480314960629921" right="0.2362204724409449" top="0.984251968503937" bottom="0.984251968503937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9.140625" style="1" customWidth="1"/>
    <col min="2" max="2" width="42.57421875" style="1" bestFit="1" customWidth="1"/>
    <col min="3" max="3" width="0" style="1" hidden="1" customWidth="1"/>
    <col min="4" max="4" width="11.8515625" style="1" hidden="1" customWidth="1"/>
    <col min="5" max="5" width="10.140625" style="7" hidden="1" customWidth="1"/>
    <col min="6" max="8" width="0" style="1" hidden="1" customWidth="1"/>
    <col min="9" max="16384" width="9.140625" style="1" customWidth="1"/>
  </cols>
  <sheetData>
    <row r="1" spans="2:5" ht="12.75">
      <c r="B1" s="2" t="s">
        <v>0</v>
      </c>
      <c r="E1" s="3"/>
    </row>
    <row r="2" ht="12.75">
      <c r="B2" s="2" t="s">
        <v>112</v>
      </c>
    </row>
    <row r="3" ht="12.75">
      <c r="B3" s="2" t="s">
        <v>113</v>
      </c>
    </row>
    <row r="4" spans="1:9" ht="24.75" customHeight="1">
      <c r="A4" s="23">
        <v>53</v>
      </c>
      <c r="C4" s="2" t="s">
        <v>3</v>
      </c>
      <c r="D4" s="5" t="s">
        <v>4</v>
      </c>
      <c r="E4" s="3" t="s">
        <v>5</v>
      </c>
      <c r="F4" s="6" t="s">
        <v>6</v>
      </c>
      <c r="G4" s="3" t="s">
        <v>7</v>
      </c>
      <c r="H4" s="3" t="s">
        <v>8</v>
      </c>
      <c r="I4" s="3" t="s">
        <v>9</v>
      </c>
    </row>
    <row r="5" spans="4:9" ht="12.75">
      <c r="D5" s="24"/>
      <c r="F5" s="7"/>
      <c r="G5" s="7"/>
      <c r="H5" s="7"/>
      <c r="I5" s="7"/>
    </row>
    <row r="6" spans="1:9" ht="12.75">
      <c r="A6" s="7">
        <v>1</v>
      </c>
      <c r="B6" s="10" t="s">
        <v>114</v>
      </c>
      <c r="C6" s="1">
        <f aca="true" t="shared" si="0" ref="C6:C36">D6*6</f>
        <v>318</v>
      </c>
      <c r="D6" s="8">
        <f>36+14+3</f>
        <v>53</v>
      </c>
      <c r="E6" s="8">
        <f>36+14+3</f>
        <v>53</v>
      </c>
      <c r="F6" s="8">
        <f>36+14+3</f>
        <v>53</v>
      </c>
      <c r="G6" s="8">
        <f>36+14+3</f>
        <v>53</v>
      </c>
      <c r="H6" s="7"/>
      <c r="I6" s="7">
        <f aca="true" t="shared" si="1" ref="I6:I70">C6-E6-F6-G6-H6</f>
        <v>159</v>
      </c>
    </row>
    <row r="7" spans="1:9" ht="12.75">
      <c r="A7" s="7">
        <v>2</v>
      </c>
      <c r="B7" s="10" t="s">
        <v>115</v>
      </c>
      <c r="C7" s="1">
        <f t="shared" si="0"/>
        <v>114</v>
      </c>
      <c r="D7" s="8">
        <v>19</v>
      </c>
      <c r="E7" s="8">
        <v>19</v>
      </c>
      <c r="F7" s="8">
        <v>19</v>
      </c>
      <c r="G7" s="8">
        <v>19</v>
      </c>
      <c r="H7" s="7"/>
      <c r="I7" s="7">
        <f t="shared" si="1"/>
        <v>57</v>
      </c>
    </row>
    <row r="8" spans="1:9" ht="12.75">
      <c r="A8" s="7">
        <v>3</v>
      </c>
      <c r="B8" s="10" t="s">
        <v>116</v>
      </c>
      <c r="C8" s="1">
        <f t="shared" si="0"/>
        <v>24</v>
      </c>
      <c r="D8" s="8">
        <v>4</v>
      </c>
      <c r="E8" s="8">
        <v>4</v>
      </c>
      <c r="F8" s="8">
        <v>4</v>
      </c>
      <c r="G8" s="8">
        <v>4</v>
      </c>
      <c r="H8" s="7"/>
      <c r="I8" s="7">
        <f t="shared" si="1"/>
        <v>12</v>
      </c>
    </row>
    <row r="9" spans="1:9" ht="12.75">
      <c r="A9" s="7">
        <v>4</v>
      </c>
      <c r="B9" s="10" t="s">
        <v>117</v>
      </c>
      <c r="C9" s="1">
        <f t="shared" si="0"/>
        <v>12</v>
      </c>
      <c r="D9" s="8">
        <v>2</v>
      </c>
      <c r="E9" s="8">
        <v>2</v>
      </c>
      <c r="F9" s="8">
        <v>2</v>
      </c>
      <c r="G9" s="8">
        <v>2</v>
      </c>
      <c r="H9" s="7"/>
      <c r="I9" s="7">
        <f t="shared" si="1"/>
        <v>6</v>
      </c>
    </row>
    <row r="10" spans="1:9" ht="12.75">
      <c r="A10" s="7">
        <v>5</v>
      </c>
      <c r="B10" s="10" t="s">
        <v>118</v>
      </c>
      <c r="C10" s="1">
        <f t="shared" si="0"/>
        <v>24</v>
      </c>
      <c r="D10" s="8">
        <v>4</v>
      </c>
      <c r="E10" s="8">
        <v>4</v>
      </c>
      <c r="F10" s="8">
        <v>4</v>
      </c>
      <c r="G10" s="8">
        <v>4</v>
      </c>
      <c r="H10" s="7"/>
      <c r="I10" s="7">
        <f t="shared" si="1"/>
        <v>12</v>
      </c>
    </row>
    <row r="11" spans="1:9" ht="12.75">
      <c r="A11" s="7">
        <v>6</v>
      </c>
      <c r="B11" s="10" t="s">
        <v>119</v>
      </c>
      <c r="C11" s="1">
        <f t="shared" si="0"/>
        <v>12</v>
      </c>
      <c r="D11" s="8">
        <v>2</v>
      </c>
      <c r="E11" s="8">
        <v>2</v>
      </c>
      <c r="F11" s="8">
        <v>2</v>
      </c>
      <c r="G11" s="8">
        <v>2</v>
      </c>
      <c r="H11" s="7"/>
      <c r="I11" s="7">
        <f t="shared" si="1"/>
        <v>6</v>
      </c>
    </row>
    <row r="12" spans="1:9" ht="12.75">
      <c r="A12" s="7">
        <v>7</v>
      </c>
      <c r="B12" s="10" t="s">
        <v>120</v>
      </c>
      <c r="C12" s="1">
        <f t="shared" si="0"/>
        <v>48</v>
      </c>
      <c r="D12" s="8">
        <v>8</v>
      </c>
      <c r="E12" s="8">
        <v>8</v>
      </c>
      <c r="F12" s="8">
        <v>8</v>
      </c>
      <c r="G12" s="8">
        <v>8</v>
      </c>
      <c r="H12" s="7"/>
      <c r="I12" s="7">
        <f t="shared" si="1"/>
        <v>24</v>
      </c>
    </row>
    <row r="13" spans="1:9" ht="12.75">
      <c r="A13" s="7">
        <v>8</v>
      </c>
      <c r="B13" s="10" t="s">
        <v>121</v>
      </c>
      <c r="C13" s="1">
        <f t="shared" si="0"/>
        <v>132</v>
      </c>
      <c r="D13" s="8">
        <v>22</v>
      </c>
      <c r="E13" s="8">
        <v>22</v>
      </c>
      <c r="F13" s="8">
        <v>22</v>
      </c>
      <c r="G13" s="8">
        <v>22</v>
      </c>
      <c r="H13" s="7"/>
      <c r="I13" s="7">
        <f t="shared" si="1"/>
        <v>66</v>
      </c>
    </row>
    <row r="14" spans="1:9" ht="12.75">
      <c r="A14" s="7">
        <v>9</v>
      </c>
      <c r="B14" s="25" t="s">
        <v>122</v>
      </c>
      <c r="C14" s="1">
        <f t="shared" si="0"/>
        <v>90</v>
      </c>
      <c r="D14" s="8">
        <v>15</v>
      </c>
      <c r="E14" s="8">
        <v>15</v>
      </c>
      <c r="F14" s="8">
        <v>15</v>
      </c>
      <c r="G14" s="8">
        <v>15</v>
      </c>
      <c r="H14" s="7"/>
      <c r="I14" s="7">
        <f t="shared" si="1"/>
        <v>45</v>
      </c>
    </row>
    <row r="15" spans="1:9" ht="12.75">
      <c r="A15" s="7">
        <v>10</v>
      </c>
      <c r="B15" s="10" t="s">
        <v>123</v>
      </c>
      <c r="C15" s="1">
        <f t="shared" si="0"/>
        <v>6</v>
      </c>
      <c r="D15" s="8">
        <v>1</v>
      </c>
      <c r="E15" s="8">
        <v>1</v>
      </c>
      <c r="F15" s="8">
        <v>1</v>
      </c>
      <c r="G15" s="8">
        <v>1</v>
      </c>
      <c r="H15" s="7"/>
      <c r="I15" s="7">
        <f t="shared" si="1"/>
        <v>3</v>
      </c>
    </row>
    <row r="16" spans="1:9" ht="12.75">
      <c r="A16" s="7">
        <v>11</v>
      </c>
      <c r="B16" s="1" t="s">
        <v>124</v>
      </c>
      <c r="C16" s="1">
        <f t="shared" si="0"/>
        <v>54</v>
      </c>
      <c r="D16" s="1">
        <v>9</v>
      </c>
      <c r="E16" s="1">
        <v>9</v>
      </c>
      <c r="F16" s="1">
        <v>9</v>
      </c>
      <c r="G16" s="1">
        <v>9</v>
      </c>
      <c r="H16" s="7"/>
      <c r="I16" s="7">
        <f t="shared" si="1"/>
        <v>27</v>
      </c>
    </row>
    <row r="17" spans="1:9" ht="12.75">
      <c r="A17" s="7">
        <v>12</v>
      </c>
      <c r="B17" s="10" t="s">
        <v>125</v>
      </c>
      <c r="C17" s="1">
        <f t="shared" si="0"/>
        <v>6</v>
      </c>
      <c r="D17" s="8">
        <v>1</v>
      </c>
      <c r="E17" s="8">
        <v>1</v>
      </c>
      <c r="F17" s="8">
        <v>1</v>
      </c>
      <c r="G17" s="8">
        <v>1</v>
      </c>
      <c r="H17" s="7"/>
      <c r="I17" s="7">
        <f t="shared" si="1"/>
        <v>3</v>
      </c>
    </row>
    <row r="18" spans="1:9" ht="12.75">
      <c r="A18" s="7">
        <v>13</v>
      </c>
      <c r="B18" s="10" t="s">
        <v>126</v>
      </c>
      <c r="C18" s="1">
        <f t="shared" si="0"/>
        <v>12</v>
      </c>
      <c r="D18" s="8">
        <v>2</v>
      </c>
      <c r="E18" s="8">
        <v>2</v>
      </c>
      <c r="F18" s="8">
        <v>2</v>
      </c>
      <c r="G18" s="8">
        <v>2</v>
      </c>
      <c r="H18" s="7"/>
      <c r="I18" s="7">
        <f t="shared" si="1"/>
        <v>6</v>
      </c>
    </row>
    <row r="19" spans="1:9" ht="12.75">
      <c r="A19" s="7">
        <v>14</v>
      </c>
      <c r="B19" s="10" t="s">
        <v>127</v>
      </c>
      <c r="C19" s="1">
        <f t="shared" si="0"/>
        <v>414</v>
      </c>
      <c r="D19" s="8">
        <v>69</v>
      </c>
      <c r="E19" s="8">
        <v>69</v>
      </c>
      <c r="F19" s="8">
        <v>69</v>
      </c>
      <c r="G19" s="8">
        <v>69</v>
      </c>
      <c r="H19" s="7"/>
      <c r="I19" s="7">
        <f t="shared" si="1"/>
        <v>207</v>
      </c>
    </row>
    <row r="20" spans="1:9" ht="12.75">
      <c r="A20" s="7">
        <v>15</v>
      </c>
      <c r="B20" s="10" t="s">
        <v>128</v>
      </c>
      <c r="C20" s="1">
        <f t="shared" si="0"/>
        <v>378</v>
      </c>
      <c r="D20" s="8">
        <f>62+1</f>
        <v>63</v>
      </c>
      <c r="E20" s="8">
        <f>62+1</f>
        <v>63</v>
      </c>
      <c r="F20" s="8">
        <f>62+1</f>
        <v>63</v>
      </c>
      <c r="G20" s="8">
        <f>62+1</f>
        <v>63</v>
      </c>
      <c r="H20" s="7"/>
      <c r="I20" s="7">
        <f t="shared" si="1"/>
        <v>189</v>
      </c>
    </row>
    <row r="21" spans="1:9" ht="12.75">
      <c r="A21" s="7">
        <v>16</v>
      </c>
      <c r="B21" s="10" t="s">
        <v>129</v>
      </c>
      <c r="C21" s="1">
        <f t="shared" si="0"/>
        <v>222</v>
      </c>
      <c r="D21" s="8">
        <v>37</v>
      </c>
      <c r="E21" s="8">
        <v>37</v>
      </c>
      <c r="F21" s="8">
        <v>37</v>
      </c>
      <c r="G21" s="8">
        <v>37</v>
      </c>
      <c r="H21" s="7"/>
      <c r="I21" s="7">
        <f t="shared" si="1"/>
        <v>111</v>
      </c>
    </row>
    <row r="22" spans="1:9" ht="12.75">
      <c r="A22" s="7">
        <v>17</v>
      </c>
      <c r="B22" s="10" t="s">
        <v>130</v>
      </c>
      <c r="C22" s="1">
        <f t="shared" si="0"/>
        <v>6</v>
      </c>
      <c r="D22" s="8">
        <v>1</v>
      </c>
      <c r="E22" s="8">
        <v>1</v>
      </c>
      <c r="F22" s="8">
        <v>1</v>
      </c>
      <c r="G22" s="8">
        <v>1</v>
      </c>
      <c r="H22" s="7"/>
      <c r="I22" s="7">
        <f t="shared" si="1"/>
        <v>3</v>
      </c>
    </row>
    <row r="23" spans="1:9" ht="12.75">
      <c r="A23" s="7">
        <v>18</v>
      </c>
      <c r="B23" s="10" t="s">
        <v>131</v>
      </c>
      <c r="C23" s="1">
        <f t="shared" si="0"/>
        <v>24</v>
      </c>
      <c r="D23" s="8">
        <v>4</v>
      </c>
      <c r="E23" s="8">
        <v>4</v>
      </c>
      <c r="F23" s="8">
        <v>4</v>
      </c>
      <c r="G23" s="8">
        <v>4</v>
      </c>
      <c r="I23" s="7">
        <f t="shared" si="1"/>
        <v>12</v>
      </c>
    </row>
    <row r="24" spans="1:9" ht="12.75">
      <c r="A24" s="7">
        <v>19</v>
      </c>
      <c r="B24" s="10" t="s">
        <v>132</v>
      </c>
      <c r="C24" s="1">
        <f t="shared" si="0"/>
        <v>90</v>
      </c>
      <c r="D24" s="8">
        <v>15</v>
      </c>
      <c r="E24" s="8">
        <v>15</v>
      </c>
      <c r="F24" s="8">
        <v>15</v>
      </c>
      <c r="G24" s="8">
        <v>15</v>
      </c>
      <c r="I24" s="7">
        <f t="shared" si="1"/>
        <v>45</v>
      </c>
    </row>
    <row r="25" spans="1:9" ht="12.75">
      <c r="A25" s="7">
        <v>20</v>
      </c>
      <c r="B25" s="10" t="s">
        <v>133</v>
      </c>
      <c r="C25" s="1">
        <f t="shared" si="0"/>
        <v>18</v>
      </c>
      <c r="D25" s="8">
        <v>3</v>
      </c>
      <c r="E25" s="8">
        <v>3</v>
      </c>
      <c r="F25" s="8">
        <v>3</v>
      </c>
      <c r="G25" s="8">
        <v>3</v>
      </c>
      <c r="I25" s="7">
        <f t="shared" si="1"/>
        <v>9</v>
      </c>
    </row>
    <row r="26" spans="1:9" ht="12.75">
      <c r="A26" s="7">
        <v>21</v>
      </c>
      <c r="B26" s="10" t="s">
        <v>134</v>
      </c>
      <c r="C26" s="1">
        <f t="shared" si="0"/>
        <v>252</v>
      </c>
      <c r="D26" s="8">
        <v>42</v>
      </c>
      <c r="E26" s="8">
        <v>42</v>
      </c>
      <c r="F26" s="8">
        <v>42</v>
      </c>
      <c r="G26" s="8">
        <v>42</v>
      </c>
      <c r="I26" s="7">
        <f t="shared" si="1"/>
        <v>126</v>
      </c>
    </row>
    <row r="27" spans="1:9" ht="12.75">
      <c r="A27" s="7">
        <v>22</v>
      </c>
      <c r="B27" s="10" t="s">
        <v>135</v>
      </c>
      <c r="C27" s="1">
        <f t="shared" si="0"/>
        <v>24</v>
      </c>
      <c r="D27" s="8">
        <v>4</v>
      </c>
      <c r="E27" s="8">
        <v>4</v>
      </c>
      <c r="F27" s="8">
        <v>4</v>
      </c>
      <c r="G27" s="8">
        <v>4</v>
      </c>
      <c r="I27" s="7">
        <f t="shared" si="1"/>
        <v>12</v>
      </c>
    </row>
    <row r="28" spans="1:9" ht="12.75">
      <c r="A28" s="7">
        <v>23</v>
      </c>
      <c r="B28" s="1" t="s">
        <v>136</v>
      </c>
      <c r="C28" s="1">
        <f t="shared" si="0"/>
        <v>18</v>
      </c>
      <c r="D28" s="8">
        <v>3</v>
      </c>
      <c r="E28" s="8">
        <v>3</v>
      </c>
      <c r="F28" s="8">
        <v>3</v>
      </c>
      <c r="G28" s="8">
        <v>3</v>
      </c>
      <c r="I28" s="7">
        <f t="shared" si="1"/>
        <v>9</v>
      </c>
    </row>
    <row r="29" spans="1:9" ht="12.75">
      <c r="A29" s="7">
        <v>24</v>
      </c>
      <c r="B29" s="10" t="s">
        <v>137</v>
      </c>
      <c r="C29" s="1">
        <f t="shared" si="0"/>
        <v>36</v>
      </c>
      <c r="D29" s="8">
        <v>6</v>
      </c>
      <c r="E29" s="8">
        <v>6</v>
      </c>
      <c r="F29" s="8">
        <v>6</v>
      </c>
      <c r="G29" s="8">
        <v>6</v>
      </c>
      <c r="I29" s="7">
        <f t="shared" si="1"/>
        <v>18</v>
      </c>
    </row>
    <row r="30" spans="1:9" ht="12.75">
      <c r="A30" s="7">
        <v>25</v>
      </c>
      <c r="B30" s="10" t="s">
        <v>138</v>
      </c>
      <c r="C30" s="1">
        <f t="shared" si="0"/>
        <v>60</v>
      </c>
      <c r="D30" s="8">
        <v>10</v>
      </c>
      <c r="E30" s="8">
        <v>10</v>
      </c>
      <c r="F30" s="8">
        <v>10</v>
      </c>
      <c r="G30" s="8">
        <v>10</v>
      </c>
      <c r="I30" s="7">
        <f t="shared" si="1"/>
        <v>30</v>
      </c>
    </row>
    <row r="31" spans="1:9" ht="12.75">
      <c r="A31" s="7">
        <v>26</v>
      </c>
      <c r="B31" s="10" t="s">
        <v>139</v>
      </c>
      <c r="C31" s="1">
        <f t="shared" si="0"/>
        <v>246</v>
      </c>
      <c r="D31" s="8">
        <v>41</v>
      </c>
      <c r="E31" s="8">
        <v>41</v>
      </c>
      <c r="F31" s="8">
        <v>41</v>
      </c>
      <c r="G31" s="8">
        <v>41</v>
      </c>
      <c r="I31" s="7">
        <f t="shared" si="1"/>
        <v>123</v>
      </c>
    </row>
    <row r="32" spans="1:9" ht="12.75">
      <c r="A32" s="7">
        <v>27</v>
      </c>
      <c r="B32" s="10" t="s">
        <v>140</v>
      </c>
      <c r="C32" s="1">
        <f t="shared" si="0"/>
        <v>12</v>
      </c>
      <c r="D32" s="8">
        <v>2</v>
      </c>
      <c r="E32" s="8">
        <v>2</v>
      </c>
      <c r="F32" s="8">
        <v>2</v>
      </c>
      <c r="G32" s="8">
        <v>2</v>
      </c>
      <c r="I32" s="7">
        <f t="shared" si="1"/>
        <v>6</v>
      </c>
    </row>
    <row r="33" spans="1:9" ht="12.75">
      <c r="A33" s="7">
        <v>28</v>
      </c>
      <c r="B33" s="10" t="s">
        <v>141</v>
      </c>
      <c r="C33" s="1">
        <f t="shared" si="0"/>
        <v>186</v>
      </c>
      <c r="D33" s="8">
        <f>25+3+3</f>
        <v>31</v>
      </c>
      <c r="E33" s="8">
        <f>25+3+3</f>
        <v>31</v>
      </c>
      <c r="F33" s="8">
        <f>25+3+3</f>
        <v>31</v>
      </c>
      <c r="G33" s="8">
        <f>25+3+3</f>
        <v>31</v>
      </c>
      <c r="I33" s="7">
        <f t="shared" si="1"/>
        <v>93</v>
      </c>
    </row>
    <row r="34" spans="1:9" ht="12.75">
      <c r="A34" s="7">
        <v>29</v>
      </c>
      <c r="B34" s="10" t="s">
        <v>142</v>
      </c>
      <c r="C34" s="1">
        <f t="shared" si="0"/>
        <v>78</v>
      </c>
      <c r="D34" s="8">
        <v>13</v>
      </c>
      <c r="E34" s="8">
        <v>13</v>
      </c>
      <c r="F34" s="8">
        <v>13</v>
      </c>
      <c r="G34" s="8">
        <v>13</v>
      </c>
      <c r="H34" s="8">
        <v>13</v>
      </c>
      <c r="I34" s="7">
        <f t="shared" si="1"/>
        <v>26</v>
      </c>
    </row>
    <row r="35" spans="1:9" ht="12.75">
      <c r="A35" s="7">
        <v>30</v>
      </c>
      <c r="B35" s="1" t="s">
        <v>143</v>
      </c>
      <c r="C35" s="1">
        <f t="shared" si="0"/>
        <v>138</v>
      </c>
      <c r="D35" s="1">
        <v>23</v>
      </c>
      <c r="E35" s="1">
        <v>23</v>
      </c>
      <c r="F35" s="1">
        <v>23</v>
      </c>
      <c r="G35" s="1">
        <v>23</v>
      </c>
      <c r="I35" s="7">
        <f t="shared" si="1"/>
        <v>69</v>
      </c>
    </row>
    <row r="36" spans="1:9" ht="12.75">
      <c r="A36" s="7">
        <v>31</v>
      </c>
      <c r="B36" s="10" t="s">
        <v>144</v>
      </c>
      <c r="C36" s="1">
        <f t="shared" si="0"/>
        <v>54</v>
      </c>
      <c r="D36" s="8">
        <v>9</v>
      </c>
      <c r="E36" s="8">
        <v>9</v>
      </c>
      <c r="F36" s="8">
        <v>9</v>
      </c>
      <c r="G36" s="8">
        <v>9</v>
      </c>
      <c r="I36" s="7">
        <f t="shared" si="1"/>
        <v>27</v>
      </c>
    </row>
    <row r="37" spans="5:9" ht="12.75">
      <c r="E37" s="1"/>
      <c r="I37" s="7"/>
    </row>
    <row r="38" spans="2:9" ht="12.75">
      <c r="B38" s="2" t="s">
        <v>112</v>
      </c>
      <c r="E38" s="1"/>
      <c r="I38" s="7"/>
    </row>
    <row r="39" spans="2:9" ht="12.75">
      <c r="B39" s="13" t="s">
        <v>145</v>
      </c>
      <c r="D39" s="13"/>
      <c r="E39" s="13"/>
      <c r="F39" s="13"/>
      <c r="G39" s="13"/>
      <c r="I39" s="7"/>
    </row>
    <row r="40" spans="2:9" ht="12.75">
      <c r="B40" s="26"/>
      <c r="E40" s="1"/>
      <c r="I40" s="7"/>
    </row>
    <row r="41" spans="2:9" ht="12.75">
      <c r="B41" s="21" t="s">
        <v>146</v>
      </c>
      <c r="E41" s="1"/>
      <c r="I41" s="7"/>
    </row>
    <row r="42" spans="1:9" ht="12.75">
      <c r="A42" s="7">
        <v>32</v>
      </c>
      <c r="B42" s="1" t="s">
        <v>147</v>
      </c>
      <c r="C42" s="1">
        <f>D42*6</f>
        <v>12</v>
      </c>
      <c r="D42" s="1">
        <v>2</v>
      </c>
      <c r="E42" s="1">
        <v>2</v>
      </c>
      <c r="F42" s="1">
        <v>2</v>
      </c>
      <c r="G42" s="1">
        <v>2</v>
      </c>
      <c r="I42" s="7">
        <f t="shared" si="1"/>
        <v>6</v>
      </c>
    </row>
    <row r="43" spans="1:9" ht="12.75">
      <c r="A43" s="7">
        <v>33</v>
      </c>
      <c r="B43" s="1" t="s">
        <v>148</v>
      </c>
      <c r="C43" s="1">
        <f>D43*6</f>
        <v>6</v>
      </c>
      <c r="D43" s="1">
        <v>1</v>
      </c>
      <c r="E43" s="1">
        <v>1</v>
      </c>
      <c r="F43" s="1">
        <v>1</v>
      </c>
      <c r="G43" s="1">
        <v>1</v>
      </c>
      <c r="I43" s="7">
        <f t="shared" si="1"/>
        <v>3</v>
      </c>
    </row>
    <row r="44" spans="1:9" ht="12.75">
      <c r="A44" s="7">
        <v>34</v>
      </c>
      <c r="B44" s="1" t="s">
        <v>149</v>
      </c>
      <c r="C44" s="1">
        <f>D44*6</f>
        <v>24</v>
      </c>
      <c r="D44" s="1">
        <v>4</v>
      </c>
      <c r="E44" s="1">
        <v>4</v>
      </c>
      <c r="F44" s="1">
        <v>4</v>
      </c>
      <c r="G44" s="1">
        <v>4</v>
      </c>
      <c r="I44" s="7">
        <f t="shared" si="1"/>
        <v>12</v>
      </c>
    </row>
    <row r="45" spans="1:9" ht="12.75">
      <c r="A45" s="7">
        <v>35</v>
      </c>
      <c r="B45" s="1" t="s">
        <v>150</v>
      </c>
      <c r="C45" s="1">
        <f>D45*6</f>
        <v>36</v>
      </c>
      <c r="D45" s="1">
        <v>6</v>
      </c>
      <c r="E45" s="1">
        <v>6</v>
      </c>
      <c r="F45" s="1">
        <v>6</v>
      </c>
      <c r="G45" s="1">
        <v>6</v>
      </c>
      <c r="I45" s="7">
        <f t="shared" si="1"/>
        <v>18</v>
      </c>
    </row>
    <row r="46" spans="1:9" ht="12.75">
      <c r="A46" s="7">
        <v>36</v>
      </c>
      <c r="B46" s="1" t="s">
        <v>151</v>
      </c>
      <c r="C46" s="1">
        <f>D46*6</f>
        <v>6</v>
      </c>
      <c r="D46" s="1">
        <v>1</v>
      </c>
      <c r="E46" s="1">
        <v>1</v>
      </c>
      <c r="F46" s="1">
        <v>1</v>
      </c>
      <c r="G46" s="1">
        <v>1</v>
      </c>
      <c r="I46" s="7">
        <f t="shared" si="1"/>
        <v>3</v>
      </c>
    </row>
    <row r="47" spans="5:9" ht="12.75">
      <c r="E47" s="1"/>
      <c r="I47" s="7"/>
    </row>
    <row r="48" spans="2:9" ht="12.75">
      <c r="B48" s="27" t="s">
        <v>152</v>
      </c>
      <c r="D48" s="8"/>
      <c r="E48" s="8"/>
      <c r="F48" s="8"/>
      <c r="G48" s="8"/>
      <c r="I48" s="7"/>
    </row>
    <row r="49" spans="1:9" ht="12.75">
      <c r="A49" s="7">
        <v>37</v>
      </c>
      <c r="B49" s="8" t="s">
        <v>153</v>
      </c>
      <c r="C49" s="1">
        <f aca="true" t="shared" si="2" ref="C49:C64">D49*6</f>
        <v>12</v>
      </c>
      <c r="D49" s="8">
        <v>2</v>
      </c>
      <c r="E49" s="8">
        <v>2</v>
      </c>
      <c r="F49" s="8">
        <v>2</v>
      </c>
      <c r="G49" s="8">
        <v>2</v>
      </c>
      <c r="I49" s="7">
        <f t="shared" si="1"/>
        <v>6</v>
      </c>
    </row>
    <row r="50" spans="1:9" ht="12.75">
      <c r="A50" s="7">
        <v>38</v>
      </c>
      <c r="B50" s="8" t="s">
        <v>154</v>
      </c>
      <c r="C50" s="1">
        <f t="shared" si="2"/>
        <v>72</v>
      </c>
      <c r="D50" s="8">
        <v>12</v>
      </c>
      <c r="E50" s="8">
        <v>12</v>
      </c>
      <c r="F50" s="8">
        <v>12</v>
      </c>
      <c r="G50" s="8">
        <v>12</v>
      </c>
      <c r="I50" s="7">
        <f t="shared" si="1"/>
        <v>36</v>
      </c>
    </row>
    <row r="51" spans="1:9" ht="12.75">
      <c r="A51" s="7">
        <v>39</v>
      </c>
      <c r="B51" s="8" t="s">
        <v>155</v>
      </c>
      <c r="C51" s="1">
        <f t="shared" si="2"/>
        <v>138</v>
      </c>
      <c r="D51" s="8">
        <v>23</v>
      </c>
      <c r="E51" s="8">
        <v>23</v>
      </c>
      <c r="F51" s="8">
        <v>23</v>
      </c>
      <c r="G51" s="8">
        <v>23</v>
      </c>
      <c r="I51" s="7">
        <f t="shared" si="1"/>
        <v>69</v>
      </c>
    </row>
    <row r="52" spans="1:9" ht="13.5">
      <c r="A52" s="7">
        <v>40</v>
      </c>
      <c r="B52" s="11" t="s">
        <v>156</v>
      </c>
      <c r="C52" s="1">
        <f t="shared" si="2"/>
        <v>174</v>
      </c>
      <c r="D52" s="8">
        <v>29</v>
      </c>
      <c r="E52" s="8">
        <v>29</v>
      </c>
      <c r="F52" s="8">
        <v>29</v>
      </c>
      <c r="G52" s="8">
        <v>29</v>
      </c>
      <c r="I52" s="7">
        <f t="shared" si="1"/>
        <v>87</v>
      </c>
    </row>
    <row r="53" spans="1:9" ht="12.75">
      <c r="A53" s="7">
        <v>41</v>
      </c>
      <c r="B53" s="8" t="s">
        <v>157</v>
      </c>
      <c r="C53" s="1">
        <f t="shared" si="2"/>
        <v>198</v>
      </c>
      <c r="D53" s="8">
        <v>33</v>
      </c>
      <c r="E53" s="8">
        <v>33</v>
      </c>
      <c r="F53" s="8">
        <v>33</v>
      </c>
      <c r="G53" s="8">
        <v>33</v>
      </c>
      <c r="I53" s="7">
        <f t="shared" si="1"/>
        <v>99</v>
      </c>
    </row>
    <row r="54" spans="1:9" ht="12.75">
      <c r="A54" s="7">
        <v>42</v>
      </c>
      <c r="B54" s="8" t="s">
        <v>158</v>
      </c>
      <c r="C54" s="1">
        <f t="shared" si="2"/>
        <v>198</v>
      </c>
      <c r="D54" s="8">
        <v>33</v>
      </c>
      <c r="E54" s="8">
        <v>33</v>
      </c>
      <c r="F54" s="8">
        <v>33</v>
      </c>
      <c r="G54" s="8">
        <v>33</v>
      </c>
      <c r="I54" s="7">
        <f t="shared" si="1"/>
        <v>99</v>
      </c>
    </row>
    <row r="55" spans="1:9" ht="12.75">
      <c r="A55" s="7">
        <v>43</v>
      </c>
      <c r="B55" s="8" t="s">
        <v>115</v>
      </c>
      <c r="C55" s="1">
        <f t="shared" si="2"/>
        <v>252</v>
      </c>
      <c r="D55" s="8">
        <v>42</v>
      </c>
      <c r="E55" s="8">
        <v>42</v>
      </c>
      <c r="F55" s="8">
        <v>42</v>
      </c>
      <c r="G55" s="8">
        <v>42</v>
      </c>
      <c r="I55" s="7">
        <f t="shared" si="1"/>
        <v>126</v>
      </c>
    </row>
    <row r="56" spans="1:9" ht="12.75">
      <c r="A56" s="7">
        <v>44</v>
      </c>
      <c r="B56" s="8" t="s">
        <v>159</v>
      </c>
      <c r="C56" s="1">
        <f t="shared" si="2"/>
        <v>120</v>
      </c>
      <c r="D56" s="8">
        <v>20</v>
      </c>
      <c r="E56" s="8">
        <v>20</v>
      </c>
      <c r="F56" s="8">
        <v>20</v>
      </c>
      <c r="G56" s="8">
        <v>20</v>
      </c>
      <c r="I56" s="7">
        <f t="shared" si="1"/>
        <v>60</v>
      </c>
    </row>
    <row r="57" spans="1:9" ht="12.75">
      <c r="A57" s="7">
        <v>45</v>
      </c>
      <c r="B57" s="8" t="s">
        <v>160</v>
      </c>
      <c r="C57" s="1">
        <f t="shared" si="2"/>
        <v>552</v>
      </c>
      <c r="D57" s="8">
        <v>92</v>
      </c>
      <c r="E57" s="8">
        <v>92</v>
      </c>
      <c r="F57" s="8">
        <v>92</v>
      </c>
      <c r="G57" s="8">
        <v>92</v>
      </c>
      <c r="I57" s="7">
        <f t="shared" si="1"/>
        <v>276</v>
      </c>
    </row>
    <row r="58" spans="1:9" ht="12.75">
      <c r="A58" s="7">
        <v>46</v>
      </c>
      <c r="B58" s="8" t="s">
        <v>161</v>
      </c>
      <c r="C58" s="1">
        <f t="shared" si="2"/>
        <v>12</v>
      </c>
      <c r="D58" s="8">
        <v>2</v>
      </c>
      <c r="E58" s="8">
        <v>2</v>
      </c>
      <c r="F58" s="8">
        <v>2</v>
      </c>
      <c r="G58" s="8">
        <v>2</v>
      </c>
      <c r="I58" s="7">
        <f t="shared" si="1"/>
        <v>6</v>
      </c>
    </row>
    <row r="59" spans="1:9" ht="12.75">
      <c r="A59" s="7">
        <v>47</v>
      </c>
      <c r="B59" s="28" t="s">
        <v>162</v>
      </c>
      <c r="C59" s="1">
        <f t="shared" si="2"/>
        <v>60</v>
      </c>
      <c r="D59" s="8">
        <v>10</v>
      </c>
      <c r="E59" s="8">
        <v>10</v>
      </c>
      <c r="F59" s="8">
        <v>10</v>
      </c>
      <c r="G59" s="8">
        <v>10</v>
      </c>
      <c r="I59" s="7">
        <f t="shared" si="1"/>
        <v>30</v>
      </c>
    </row>
    <row r="60" spans="1:9" ht="12.75">
      <c r="A60" s="7">
        <v>48</v>
      </c>
      <c r="B60" s="8" t="s">
        <v>163</v>
      </c>
      <c r="C60" s="1">
        <f t="shared" si="2"/>
        <v>1416</v>
      </c>
      <c r="D60" s="8">
        <v>236</v>
      </c>
      <c r="E60" s="8">
        <v>236</v>
      </c>
      <c r="F60" s="8">
        <v>236</v>
      </c>
      <c r="G60" s="8">
        <v>236</v>
      </c>
      <c r="I60" s="7">
        <f t="shared" si="1"/>
        <v>708</v>
      </c>
    </row>
    <row r="61" spans="1:9" ht="12.75">
      <c r="A61" s="7">
        <v>49</v>
      </c>
      <c r="B61" s="8" t="s">
        <v>149</v>
      </c>
      <c r="C61" s="1">
        <f t="shared" si="2"/>
        <v>78</v>
      </c>
      <c r="D61" s="8">
        <v>13</v>
      </c>
      <c r="E61" s="8">
        <v>13</v>
      </c>
      <c r="F61" s="8">
        <v>13</v>
      </c>
      <c r="G61" s="8">
        <v>13</v>
      </c>
      <c r="I61" s="7">
        <f t="shared" si="1"/>
        <v>39</v>
      </c>
    </row>
    <row r="62" spans="1:9" ht="12.75">
      <c r="A62" s="7">
        <v>50</v>
      </c>
      <c r="B62" s="8" t="s">
        <v>164</v>
      </c>
      <c r="C62" s="1">
        <f t="shared" si="2"/>
        <v>12</v>
      </c>
      <c r="D62" s="8">
        <v>2</v>
      </c>
      <c r="E62" s="8">
        <v>2</v>
      </c>
      <c r="F62" s="8">
        <v>2</v>
      </c>
      <c r="G62" s="8">
        <v>2</v>
      </c>
      <c r="I62" s="7">
        <f t="shared" si="1"/>
        <v>6</v>
      </c>
    </row>
    <row r="63" spans="1:9" ht="12.75">
      <c r="A63" s="7">
        <v>51</v>
      </c>
      <c r="B63" s="8" t="s">
        <v>165</v>
      </c>
      <c r="C63" s="1">
        <f t="shared" si="2"/>
        <v>36</v>
      </c>
      <c r="D63" s="8">
        <v>6</v>
      </c>
      <c r="E63" s="8">
        <v>6</v>
      </c>
      <c r="F63" s="8">
        <v>6</v>
      </c>
      <c r="G63" s="8">
        <v>6</v>
      </c>
      <c r="I63" s="7">
        <f t="shared" si="1"/>
        <v>18</v>
      </c>
    </row>
    <row r="64" spans="1:9" ht="12.75">
      <c r="A64" s="7">
        <v>52</v>
      </c>
      <c r="B64" s="8" t="s">
        <v>166</v>
      </c>
      <c r="C64" s="1">
        <f t="shared" si="2"/>
        <v>36</v>
      </c>
      <c r="D64" s="8">
        <v>6</v>
      </c>
      <c r="E64" s="8">
        <v>6</v>
      </c>
      <c r="F64" s="8">
        <v>6</v>
      </c>
      <c r="G64" s="8">
        <v>6</v>
      </c>
      <c r="I64" s="7">
        <f t="shared" si="1"/>
        <v>18</v>
      </c>
    </row>
    <row r="65" spans="2:9" ht="12.75">
      <c r="B65" s="8"/>
      <c r="D65" s="8"/>
      <c r="E65" s="8"/>
      <c r="F65" s="8"/>
      <c r="G65" s="8"/>
      <c r="I65" s="7"/>
    </row>
    <row r="66" spans="2:9" ht="12.75">
      <c r="B66" s="27" t="s">
        <v>167</v>
      </c>
      <c r="D66" s="8"/>
      <c r="E66" s="8"/>
      <c r="F66" s="8"/>
      <c r="G66" s="8"/>
      <c r="I66" s="7"/>
    </row>
    <row r="67" spans="1:9" ht="12.75">
      <c r="A67" s="7">
        <v>53</v>
      </c>
      <c r="B67" s="8" t="s">
        <v>168</v>
      </c>
      <c r="C67" s="1">
        <f>D67*6</f>
        <v>12</v>
      </c>
      <c r="D67" s="8">
        <v>2</v>
      </c>
      <c r="E67" s="8">
        <v>2</v>
      </c>
      <c r="F67" s="8">
        <v>2</v>
      </c>
      <c r="G67" s="8">
        <v>2</v>
      </c>
      <c r="I67" s="7">
        <f t="shared" si="1"/>
        <v>6</v>
      </c>
    </row>
    <row r="68" spans="1:9" ht="12.75">
      <c r="A68" s="7">
        <v>54</v>
      </c>
      <c r="B68" s="8" t="s">
        <v>169</v>
      </c>
      <c r="C68" s="1">
        <f>D68*6</f>
        <v>30</v>
      </c>
      <c r="D68" s="8">
        <v>5</v>
      </c>
      <c r="E68" s="8">
        <v>5</v>
      </c>
      <c r="F68" s="8">
        <v>5</v>
      </c>
      <c r="G68" s="8">
        <v>5</v>
      </c>
      <c r="I68" s="7">
        <f t="shared" si="1"/>
        <v>15</v>
      </c>
    </row>
    <row r="69" spans="1:9" ht="12.75">
      <c r="A69" s="7">
        <v>55</v>
      </c>
      <c r="B69" s="8" t="s">
        <v>170</v>
      </c>
      <c r="C69" s="1">
        <f>D69*6</f>
        <v>24</v>
      </c>
      <c r="D69" s="8">
        <v>4</v>
      </c>
      <c r="E69" s="8">
        <v>4</v>
      </c>
      <c r="F69" s="8">
        <v>4</v>
      </c>
      <c r="G69" s="8">
        <v>4</v>
      </c>
      <c r="I69" s="7">
        <f t="shared" si="1"/>
        <v>12</v>
      </c>
    </row>
    <row r="70" spans="1:9" ht="12.75">
      <c r="A70" s="7">
        <v>56</v>
      </c>
      <c r="B70" s="8" t="s">
        <v>171</v>
      </c>
      <c r="C70" s="1">
        <f>D70*6</f>
        <v>12</v>
      </c>
      <c r="D70" s="8">
        <v>2</v>
      </c>
      <c r="E70" s="8">
        <v>2</v>
      </c>
      <c r="F70" s="8">
        <v>2</v>
      </c>
      <c r="G70" s="8">
        <v>2</v>
      </c>
      <c r="I70" s="7">
        <f t="shared" si="1"/>
        <v>6</v>
      </c>
    </row>
    <row r="71" spans="2:9" ht="12.75">
      <c r="B71" s="8"/>
      <c r="D71" s="8"/>
      <c r="E71" s="8"/>
      <c r="F71" s="8"/>
      <c r="G71" s="8"/>
      <c r="I71" s="7"/>
    </row>
    <row r="72" spans="1:9" ht="12.75">
      <c r="A72" s="7">
        <v>57</v>
      </c>
      <c r="B72" s="8" t="s">
        <v>172</v>
      </c>
      <c r="C72" s="1">
        <f>D72*6</f>
        <v>12</v>
      </c>
      <c r="D72" s="8">
        <v>2</v>
      </c>
      <c r="E72" s="8">
        <v>2</v>
      </c>
      <c r="F72" s="8">
        <v>2</v>
      </c>
      <c r="G72" s="8">
        <v>2</v>
      </c>
      <c r="I72" s="7">
        <f>C72-E72-F72-G72-H72</f>
        <v>6</v>
      </c>
    </row>
  </sheetData>
  <sheetProtection/>
  <printOptions gridLines="1" horizontalCentered="1"/>
  <pageMargins left="0.7480314960629921" right="0.2362204724409449" top="0.5118110236220472" bottom="0.2362204724409449" header="0.5118110236220472" footer="0.4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9.140625" style="1" customWidth="1"/>
    <col min="2" max="2" width="41.28125" style="1" bestFit="1" customWidth="1"/>
    <col min="3" max="3" width="4.7109375" style="1" bestFit="1" customWidth="1"/>
    <col min="4" max="4" width="9.421875" style="1" hidden="1" customWidth="1"/>
    <col min="5" max="5" width="8.7109375" style="1" hidden="1" customWidth="1"/>
    <col min="6" max="6" width="10.140625" style="1" hidden="1" customWidth="1"/>
    <col min="7" max="9" width="0" style="1" hidden="1" customWidth="1"/>
    <col min="10" max="16384" width="9.140625" style="1" customWidth="1"/>
  </cols>
  <sheetData>
    <row r="1" spans="2:6" ht="12.75">
      <c r="B1" s="2" t="s">
        <v>0</v>
      </c>
      <c r="C1" s="2"/>
      <c r="F1" s="2"/>
    </row>
    <row r="2" spans="2:3" ht="12.75">
      <c r="B2" s="2" t="s">
        <v>173</v>
      </c>
      <c r="C2" s="2"/>
    </row>
    <row r="3" spans="2:3" ht="12.75">
      <c r="B3" s="2" t="s">
        <v>174</v>
      </c>
      <c r="C3" s="2"/>
    </row>
    <row r="4" spans="2:5" ht="12.75">
      <c r="B4" s="2"/>
      <c r="C4" s="2"/>
      <c r="E4" s="29"/>
    </row>
    <row r="5" spans="1:10" ht="38.25">
      <c r="A5" s="30">
        <v>54</v>
      </c>
      <c r="D5" s="2" t="s">
        <v>3</v>
      </c>
      <c r="E5" s="5" t="s">
        <v>4</v>
      </c>
      <c r="F5" s="3" t="s">
        <v>5</v>
      </c>
      <c r="G5" s="6" t="s">
        <v>6</v>
      </c>
      <c r="H5" s="3" t="s">
        <v>7</v>
      </c>
      <c r="I5" s="3" t="s">
        <v>8</v>
      </c>
      <c r="J5" s="3" t="s">
        <v>9</v>
      </c>
    </row>
    <row r="6" spans="1:3" ht="12.75">
      <c r="A6" s="2" t="s">
        <v>175</v>
      </c>
      <c r="B6" s="2" t="s">
        <v>176</v>
      </c>
      <c r="C6" s="2"/>
    </row>
    <row r="7" spans="1:10" ht="12.75">
      <c r="A7" s="7">
        <v>1</v>
      </c>
      <c r="B7" s="1" t="s">
        <v>177</v>
      </c>
      <c r="D7" s="1">
        <f aca="true" t="shared" si="0" ref="D7:D17">E7*6</f>
        <v>1440</v>
      </c>
      <c r="E7" s="1">
        <f>200+23+12+2+3</f>
        <v>240</v>
      </c>
      <c r="F7" s="1">
        <f>200+23+12+2+3</f>
        <v>240</v>
      </c>
      <c r="G7" s="1">
        <f>200+23+12+2+3</f>
        <v>240</v>
      </c>
      <c r="H7" s="1">
        <f>200+23+12+2+3</f>
        <v>240</v>
      </c>
      <c r="I7" s="7"/>
      <c r="J7" s="7">
        <f aca="true" t="shared" si="1" ref="J7:J70">D7-F7-G7-H7-I7</f>
        <v>720</v>
      </c>
    </row>
    <row r="8" spans="1:10" ht="12.75">
      <c r="A8" s="7">
        <v>2</v>
      </c>
      <c r="B8" s="1" t="s">
        <v>178</v>
      </c>
      <c r="D8" s="1">
        <f t="shared" si="0"/>
        <v>180</v>
      </c>
      <c r="E8" s="1">
        <v>30</v>
      </c>
      <c r="F8" s="1">
        <v>30</v>
      </c>
      <c r="G8" s="1">
        <v>30</v>
      </c>
      <c r="H8" s="1">
        <v>30</v>
      </c>
      <c r="J8" s="7">
        <f t="shared" si="1"/>
        <v>90</v>
      </c>
    </row>
    <row r="9" spans="1:10" ht="12.75">
      <c r="A9" s="7">
        <v>3</v>
      </c>
      <c r="B9" s="1" t="s">
        <v>179</v>
      </c>
      <c r="D9" s="1">
        <f t="shared" si="0"/>
        <v>666</v>
      </c>
      <c r="E9" s="1">
        <f>33+35+5+34+4</f>
        <v>111</v>
      </c>
      <c r="F9" s="1">
        <f>33+35+5+34+4</f>
        <v>111</v>
      </c>
      <c r="G9" s="1">
        <f>33+35+5+34+4</f>
        <v>111</v>
      </c>
      <c r="H9" s="1">
        <f>33+35+5+34+4</f>
        <v>111</v>
      </c>
      <c r="J9" s="7">
        <f t="shared" si="1"/>
        <v>333</v>
      </c>
    </row>
    <row r="10" spans="1:10" ht="12.75">
      <c r="A10" s="7">
        <v>4</v>
      </c>
      <c r="B10" s="1" t="s">
        <v>180</v>
      </c>
      <c r="D10" s="1">
        <f>E10*6</f>
        <v>84</v>
      </c>
      <c r="E10" s="1">
        <v>14</v>
      </c>
      <c r="F10" s="1">
        <v>14</v>
      </c>
      <c r="G10" s="1">
        <v>14</v>
      </c>
      <c r="H10" s="1">
        <v>14</v>
      </c>
      <c r="J10" s="7">
        <f t="shared" si="1"/>
        <v>42</v>
      </c>
    </row>
    <row r="11" spans="1:10" ht="12.75">
      <c r="A11" s="7">
        <v>5</v>
      </c>
      <c r="B11" s="1" t="s">
        <v>181</v>
      </c>
      <c r="D11" s="1">
        <f t="shared" si="0"/>
        <v>180</v>
      </c>
      <c r="E11" s="1">
        <v>30</v>
      </c>
      <c r="F11" s="1">
        <v>30</v>
      </c>
      <c r="G11" s="1">
        <v>30</v>
      </c>
      <c r="H11" s="1">
        <v>30</v>
      </c>
      <c r="J11" s="7">
        <f t="shared" si="1"/>
        <v>90</v>
      </c>
    </row>
    <row r="12" spans="1:10" ht="12.75">
      <c r="A12" s="7">
        <v>6</v>
      </c>
      <c r="B12" s="1" t="s">
        <v>182</v>
      </c>
      <c r="D12" s="1">
        <f t="shared" si="0"/>
        <v>156</v>
      </c>
      <c r="E12" s="1">
        <f>15+11</f>
        <v>26</v>
      </c>
      <c r="F12" s="1">
        <f>15+11</f>
        <v>26</v>
      </c>
      <c r="G12" s="1">
        <f>15+11</f>
        <v>26</v>
      </c>
      <c r="H12" s="1">
        <f>15+11</f>
        <v>26</v>
      </c>
      <c r="J12" s="7">
        <f t="shared" si="1"/>
        <v>78</v>
      </c>
    </row>
    <row r="13" spans="1:10" ht="12.75">
      <c r="A13" s="7">
        <v>7</v>
      </c>
      <c r="B13" s="1" t="s">
        <v>183</v>
      </c>
      <c r="D13" s="1">
        <f t="shared" si="0"/>
        <v>750</v>
      </c>
      <c r="E13" s="1">
        <f>50+9+28+26+1+7+4</f>
        <v>125</v>
      </c>
      <c r="F13" s="1">
        <f>50+9+28+26+1+7+4</f>
        <v>125</v>
      </c>
      <c r="G13" s="1">
        <f>50+9+28+26+1+7+4</f>
        <v>125</v>
      </c>
      <c r="H13" s="1">
        <f>50+9+28+26+1+7+4</f>
        <v>125</v>
      </c>
      <c r="J13" s="7">
        <f t="shared" si="1"/>
        <v>375</v>
      </c>
    </row>
    <row r="14" spans="1:10" ht="12.75">
      <c r="A14" s="7">
        <v>8</v>
      </c>
      <c r="B14" s="1" t="s">
        <v>184</v>
      </c>
      <c r="D14" s="1">
        <f t="shared" si="0"/>
        <v>78</v>
      </c>
      <c r="E14" s="1">
        <v>13</v>
      </c>
      <c r="F14" s="1">
        <v>13</v>
      </c>
      <c r="G14" s="1">
        <v>13</v>
      </c>
      <c r="H14" s="1">
        <v>13</v>
      </c>
      <c r="J14" s="7">
        <f t="shared" si="1"/>
        <v>39</v>
      </c>
    </row>
    <row r="15" spans="1:10" ht="12.75">
      <c r="A15" s="7">
        <v>9</v>
      </c>
      <c r="B15" s="1" t="s">
        <v>80</v>
      </c>
      <c r="D15" s="1">
        <f t="shared" si="0"/>
        <v>252</v>
      </c>
      <c r="E15" s="1">
        <f>35+5+2</f>
        <v>42</v>
      </c>
      <c r="F15" s="1">
        <f>35+5+2</f>
        <v>42</v>
      </c>
      <c r="G15" s="1">
        <f>35+5+2</f>
        <v>42</v>
      </c>
      <c r="H15" s="1">
        <f>35+5+2</f>
        <v>42</v>
      </c>
      <c r="J15" s="7">
        <f t="shared" si="1"/>
        <v>126</v>
      </c>
    </row>
    <row r="16" spans="1:10" ht="12.75">
      <c r="A16" s="7">
        <v>10</v>
      </c>
      <c r="B16" s="1" t="s">
        <v>185</v>
      </c>
      <c r="D16" s="1">
        <f t="shared" si="0"/>
        <v>144</v>
      </c>
      <c r="E16" s="1">
        <f>11+4+9</f>
        <v>24</v>
      </c>
      <c r="F16" s="1">
        <f>11+4+9</f>
        <v>24</v>
      </c>
      <c r="G16" s="1">
        <f>11+4+9</f>
        <v>24</v>
      </c>
      <c r="H16" s="1">
        <f>11+4+9</f>
        <v>24</v>
      </c>
      <c r="J16" s="7">
        <f t="shared" si="1"/>
        <v>72</v>
      </c>
    </row>
    <row r="17" spans="1:10" ht="12.75">
      <c r="A17" s="7">
        <v>11</v>
      </c>
      <c r="B17" s="1" t="s">
        <v>186</v>
      </c>
      <c r="D17" s="1">
        <f t="shared" si="0"/>
        <v>402</v>
      </c>
      <c r="E17" s="1">
        <f>66+1</f>
        <v>67</v>
      </c>
      <c r="F17" s="1">
        <f>66+1</f>
        <v>67</v>
      </c>
      <c r="G17" s="1">
        <f>66+1</f>
        <v>67</v>
      </c>
      <c r="H17" s="1">
        <f>66+1</f>
        <v>67</v>
      </c>
      <c r="J17" s="7">
        <f t="shared" si="1"/>
        <v>201</v>
      </c>
    </row>
    <row r="18" ht="12.75">
      <c r="J18" s="7"/>
    </row>
    <row r="19" spans="2:10" ht="12.75">
      <c r="B19" s="2" t="s">
        <v>187</v>
      </c>
      <c r="C19" s="2"/>
      <c r="J19" s="7"/>
    </row>
    <row r="20" spans="1:10" ht="12.75">
      <c r="A20" s="7">
        <v>12</v>
      </c>
      <c r="B20" s="1" t="s">
        <v>188</v>
      </c>
      <c r="D20" s="1">
        <f aca="true" t="shared" si="2" ref="D20:D58">E20*6</f>
        <v>12</v>
      </c>
      <c r="E20" s="8">
        <v>2</v>
      </c>
      <c r="F20" s="1">
        <v>2</v>
      </c>
      <c r="G20" s="1">
        <v>2</v>
      </c>
      <c r="H20" s="1">
        <v>2</v>
      </c>
      <c r="J20" s="7">
        <f t="shared" si="1"/>
        <v>6</v>
      </c>
    </row>
    <row r="21" spans="1:10" ht="12.75">
      <c r="A21" s="7">
        <v>13</v>
      </c>
      <c r="B21" s="1" t="s">
        <v>189</v>
      </c>
      <c r="D21" s="1">
        <f t="shared" si="2"/>
        <v>12</v>
      </c>
      <c r="E21" s="8">
        <v>2</v>
      </c>
      <c r="F21" s="1">
        <v>2</v>
      </c>
      <c r="G21" s="1">
        <v>1</v>
      </c>
      <c r="H21" s="1">
        <v>1</v>
      </c>
      <c r="J21" s="7">
        <f t="shared" si="1"/>
        <v>8</v>
      </c>
    </row>
    <row r="22" spans="1:10" ht="12.75">
      <c r="A22" s="7">
        <v>14</v>
      </c>
      <c r="B22" s="1" t="s">
        <v>190</v>
      </c>
      <c r="D22" s="1">
        <f t="shared" si="2"/>
        <v>6</v>
      </c>
      <c r="E22" s="8">
        <v>1</v>
      </c>
      <c r="F22" s="1">
        <v>1</v>
      </c>
      <c r="G22" s="1">
        <v>1</v>
      </c>
      <c r="H22" s="1">
        <v>1</v>
      </c>
      <c r="J22" s="7">
        <f t="shared" si="1"/>
        <v>3</v>
      </c>
    </row>
    <row r="23" spans="1:10" ht="12.75">
      <c r="A23" s="7">
        <v>15</v>
      </c>
      <c r="B23" s="1" t="s">
        <v>191</v>
      </c>
      <c r="D23" s="1">
        <f t="shared" si="2"/>
        <v>12</v>
      </c>
      <c r="E23" s="8">
        <v>2</v>
      </c>
      <c r="F23" s="8">
        <v>2</v>
      </c>
      <c r="G23" s="8">
        <v>2</v>
      </c>
      <c r="H23" s="8">
        <v>2</v>
      </c>
      <c r="J23" s="7">
        <f t="shared" si="1"/>
        <v>6</v>
      </c>
    </row>
    <row r="24" spans="1:10" ht="12.75">
      <c r="A24" s="7">
        <v>16</v>
      </c>
      <c r="B24" s="1" t="s">
        <v>192</v>
      </c>
      <c r="D24" s="1">
        <f t="shared" si="2"/>
        <v>6</v>
      </c>
      <c r="E24" s="8">
        <v>1</v>
      </c>
      <c r="F24" s="8">
        <v>1</v>
      </c>
      <c r="G24" s="8">
        <v>1</v>
      </c>
      <c r="H24" s="8">
        <v>1</v>
      </c>
      <c r="J24" s="7">
        <f t="shared" si="1"/>
        <v>3</v>
      </c>
    </row>
    <row r="25" spans="1:10" ht="12.75">
      <c r="A25" s="7">
        <v>17</v>
      </c>
      <c r="B25" s="1" t="s">
        <v>193</v>
      </c>
      <c r="D25" s="1">
        <f t="shared" si="2"/>
        <v>12</v>
      </c>
      <c r="E25" s="8">
        <v>2</v>
      </c>
      <c r="F25" s="8">
        <v>2</v>
      </c>
      <c r="G25" s="8">
        <v>2</v>
      </c>
      <c r="H25" s="8">
        <v>2</v>
      </c>
      <c r="J25" s="7">
        <f t="shared" si="1"/>
        <v>6</v>
      </c>
    </row>
    <row r="26" spans="1:10" ht="12.75">
      <c r="A26" s="7">
        <v>18</v>
      </c>
      <c r="B26" s="1" t="s">
        <v>194</v>
      </c>
      <c r="D26" s="1">
        <f t="shared" si="2"/>
        <v>6</v>
      </c>
      <c r="E26" s="8">
        <v>1</v>
      </c>
      <c r="F26" s="8">
        <v>1</v>
      </c>
      <c r="G26" s="8">
        <v>1</v>
      </c>
      <c r="H26" s="8">
        <v>1</v>
      </c>
      <c r="J26" s="7">
        <f t="shared" si="1"/>
        <v>3</v>
      </c>
    </row>
    <row r="27" spans="1:10" ht="12.75">
      <c r="A27" s="7">
        <v>19</v>
      </c>
      <c r="B27" s="1" t="s">
        <v>195</v>
      </c>
      <c r="D27" s="1">
        <f t="shared" si="2"/>
        <v>126</v>
      </c>
      <c r="E27" s="8">
        <v>21</v>
      </c>
      <c r="F27" s="8">
        <v>21</v>
      </c>
      <c r="G27" s="8">
        <v>21</v>
      </c>
      <c r="H27" s="8">
        <v>21</v>
      </c>
      <c r="J27" s="7">
        <f t="shared" si="1"/>
        <v>63</v>
      </c>
    </row>
    <row r="28" spans="1:10" ht="12.75">
      <c r="A28" s="7">
        <v>20</v>
      </c>
      <c r="B28" s="1" t="s">
        <v>196</v>
      </c>
      <c r="D28" s="1">
        <f t="shared" si="2"/>
        <v>84</v>
      </c>
      <c r="E28" s="8">
        <v>14</v>
      </c>
      <c r="F28" s="8">
        <v>14</v>
      </c>
      <c r="G28" s="8">
        <v>14</v>
      </c>
      <c r="H28" s="8">
        <v>14</v>
      </c>
      <c r="J28" s="7">
        <f t="shared" si="1"/>
        <v>42</v>
      </c>
    </row>
    <row r="29" spans="1:10" ht="12.75">
      <c r="A29" s="7">
        <v>21</v>
      </c>
      <c r="B29" s="1" t="s">
        <v>197</v>
      </c>
      <c r="D29" s="1">
        <f t="shared" si="2"/>
        <v>84</v>
      </c>
      <c r="E29" s="8">
        <v>14</v>
      </c>
      <c r="F29" s="8">
        <v>14</v>
      </c>
      <c r="G29" s="8">
        <v>14</v>
      </c>
      <c r="H29" s="8">
        <v>14</v>
      </c>
      <c r="J29" s="7">
        <f t="shared" si="1"/>
        <v>42</v>
      </c>
    </row>
    <row r="30" spans="1:10" ht="12.75">
      <c r="A30" s="7">
        <v>22</v>
      </c>
      <c r="B30" s="1" t="s">
        <v>198</v>
      </c>
      <c r="D30" s="1">
        <f t="shared" si="2"/>
        <v>6</v>
      </c>
      <c r="E30" s="8">
        <v>1</v>
      </c>
      <c r="F30" s="8">
        <v>1</v>
      </c>
      <c r="G30" s="8">
        <v>1</v>
      </c>
      <c r="H30" s="8">
        <v>1</v>
      </c>
      <c r="J30" s="7">
        <f t="shared" si="1"/>
        <v>3</v>
      </c>
    </row>
    <row r="31" spans="1:10" ht="12.75">
      <c r="A31" s="7">
        <v>23</v>
      </c>
      <c r="B31" s="1" t="s">
        <v>199</v>
      </c>
      <c r="D31" s="1">
        <f t="shared" si="2"/>
        <v>6</v>
      </c>
      <c r="E31" s="8">
        <v>1</v>
      </c>
      <c r="F31" s="8">
        <v>1</v>
      </c>
      <c r="G31" s="8">
        <v>1</v>
      </c>
      <c r="H31" s="8">
        <v>1</v>
      </c>
      <c r="J31" s="7">
        <f t="shared" si="1"/>
        <v>3</v>
      </c>
    </row>
    <row r="32" spans="1:10" ht="12.75">
      <c r="A32" s="7">
        <v>24</v>
      </c>
      <c r="B32" s="1" t="s">
        <v>200</v>
      </c>
      <c r="D32" s="1">
        <f t="shared" si="2"/>
        <v>36</v>
      </c>
      <c r="E32" s="8">
        <v>6</v>
      </c>
      <c r="F32" s="8">
        <v>6</v>
      </c>
      <c r="G32" s="8">
        <v>6</v>
      </c>
      <c r="H32" s="8">
        <v>6</v>
      </c>
      <c r="J32" s="7">
        <f t="shared" si="1"/>
        <v>18</v>
      </c>
    </row>
    <row r="33" spans="1:10" ht="12.75">
      <c r="A33" s="7">
        <v>25</v>
      </c>
      <c r="B33" s="1" t="s">
        <v>201</v>
      </c>
      <c r="D33" s="1">
        <f t="shared" si="2"/>
        <v>90</v>
      </c>
      <c r="E33" s="8">
        <v>15</v>
      </c>
      <c r="F33" s="8">
        <v>15</v>
      </c>
      <c r="G33" s="8">
        <v>15</v>
      </c>
      <c r="H33" s="8">
        <v>15</v>
      </c>
      <c r="J33" s="7">
        <f t="shared" si="1"/>
        <v>45</v>
      </c>
    </row>
    <row r="34" spans="1:10" ht="12.75">
      <c r="A34" s="7">
        <v>26</v>
      </c>
      <c r="B34" s="1" t="s">
        <v>202</v>
      </c>
      <c r="D34" s="1">
        <f t="shared" si="2"/>
        <v>6</v>
      </c>
      <c r="E34" s="8">
        <v>1</v>
      </c>
      <c r="F34" s="8">
        <v>1</v>
      </c>
      <c r="G34" s="8">
        <v>1</v>
      </c>
      <c r="H34" s="8">
        <v>1</v>
      </c>
      <c r="J34" s="7">
        <f t="shared" si="1"/>
        <v>3</v>
      </c>
    </row>
    <row r="35" spans="1:10" ht="12.75">
      <c r="A35" s="7">
        <v>27</v>
      </c>
      <c r="B35" s="1" t="s">
        <v>203</v>
      </c>
      <c r="D35" s="1">
        <f t="shared" si="2"/>
        <v>24</v>
      </c>
      <c r="E35" s="8">
        <v>4</v>
      </c>
      <c r="F35" s="8">
        <v>4</v>
      </c>
      <c r="G35" s="8">
        <v>4</v>
      </c>
      <c r="H35" s="8">
        <v>4</v>
      </c>
      <c r="J35" s="7">
        <f t="shared" si="1"/>
        <v>12</v>
      </c>
    </row>
    <row r="36" spans="1:10" ht="12.75">
      <c r="A36" s="7">
        <v>28</v>
      </c>
      <c r="B36" s="1" t="s">
        <v>204</v>
      </c>
      <c r="D36" s="1">
        <f t="shared" si="2"/>
        <v>6</v>
      </c>
      <c r="E36" s="8">
        <v>1</v>
      </c>
      <c r="F36" s="8">
        <v>1</v>
      </c>
      <c r="G36" s="8">
        <v>1</v>
      </c>
      <c r="H36" s="8">
        <v>1</v>
      </c>
      <c r="J36" s="7">
        <f t="shared" si="1"/>
        <v>3</v>
      </c>
    </row>
    <row r="37" spans="1:10" ht="12.75">
      <c r="A37" s="7">
        <v>29</v>
      </c>
      <c r="B37" s="1" t="s">
        <v>205</v>
      </c>
      <c r="D37" s="1">
        <f t="shared" si="2"/>
        <v>60</v>
      </c>
      <c r="E37" s="8">
        <v>10</v>
      </c>
      <c r="F37" s="8">
        <v>10</v>
      </c>
      <c r="G37" s="8">
        <v>10</v>
      </c>
      <c r="H37" s="8">
        <v>10</v>
      </c>
      <c r="J37" s="7">
        <f t="shared" si="1"/>
        <v>30</v>
      </c>
    </row>
    <row r="38" spans="1:10" ht="12.75">
      <c r="A38" s="7">
        <v>30</v>
      </c>
      <c r="B38" s="1" t="s">
        <v>206</v>
      </c>
      <c r="D38" s="1">
        <f t="shared" si="2"/>
        <v>120</v>
      </c>
      <c r="E38" s="8">
        <v>20</v>
      </c>
      <c r="F38" s="8">
        <v>20</v>
      </c>
      <c r="G38" s="8">
        <v>20</v>
      </c>
      <c r="H38" s="8">
        <v>20</v>
      </c>
      <c r="J38" s="7">
        <f t="shared" si="1"/>
        <v>60</v>
      </c>
    </row>
    <row r="39" spans="1:10" ht="12.75">
      <c r="A39" s="7">
        <v>31</v>
      </c>
      <c r="B39" s="1" t="s">
        <v>207</v>
      </c>
      <c r="D39" s="1">
        <f t="shared" si="2"/>
        <v>360</v>
      </c>
      <c r="E39" s="8">
        <f>40+20</f>
        <v>60</v>
      </c>
      <c r="F39" s="8">
        <f>40+20</f>
        <v>60</v>
      </c>
      <c r="G39" s="8">
        <f>40+20</f>
        <v>60</v>
      </c>
      <c r="H39" s="8">
        <f>40+20</f>
        <v>60</v>
      </c>
      <c r="J39" s="7">
        <f t="shared" si="1"/>
        <v>180</v>
      </c>
    </row>
    <row r="40" spans="1:10" ht="12.75">
      <c r="A40" s="7">
        <v>32</v>
      </c>
      <c r="B40" s="1" t="s">
        <v>208</v>
      </c>
      <c r="D40" s="1">
        <f t="shared" si="2"/>
        <v>30</v>
      </c>
      <c r="E40" s="8">
        <v>5</v>
      </c>
      <c r="F40" s="8">
        <v>5</v>
      </c>
      <c r="G40" s="8">
        <v>5</v>
      </c>
      <c r="H40" s="8">
        <v>5</v>
      </c>
      <c r="J40" s="7">
        <f t="shared" si="1"/>
        <v>15</v>
      </c>
    </row>
    <row r="41" spans="1:10" ht="12.75">
      <c r="A41" s="7">
        <v>33</v>
      </c>
      <c r="B41" s="1" t="s">
        <v>209</v>
      </c>
      <c r="D41" s="1">
        <f t="shared" si="2"/>
        <v>6</v>
      </c>
      <c r="E41" s="8">
        <v>1</v>
      </c>
      <c r="F41" s="8">
        <v>1</v>
      </c>
      <c r="G41" s="8">
        <v>1</v>
      </c>
      <c r="H41" s="8">
        <v>1</v>
      </c>
      <c r="J41" s="7">
        <f t="shared" si="1"/>
        <v>3</v>
      </c>
    </row>
    <row r="42" spans="1:10" ht="12.75">
      <c r="A42" s="7">
        <v>34</v>
      </c>
      <c r="B42" s="1" t="s">
        <v>210</v>
      </c>
      <c r="D42" s="1">
        <f t="shared" si="2"/>
        <v>42</v>
      </c>
      <c r="E42" s="8">
        <v>7</v>
      </c>
      <c r="F42" s="8">
        <v>7</v>
      </c>
      <c r="G42" s="8">
        <v>7</v>
      </c>
      <c r="H42" s="8">
        <v>7</v>
      </c>
      <c r="J42" s="7">
        <f t="shared" si="1"/>
        <v>21</v>
      </c>
    </row>
    <row r="43" spans="1:10" ht="12.75">
      <c r="A43" s="7">
        <v>35</v>
      </c>
      <c r="B43" s="1" t="s">
        <v>211</v>
      </c>
      <c r="D43" s="1">
        <f t="shared" si="2"/>
        <v>12</v>
      </c>
      <c r="E43" s="8">
        <v>2</v>
      </c>
      <c r="F43" s="8">
        <v>2</v>
      </c>
      <c r="G43" s="8">
        <v>2</v>
      </c>
      <c r="H43" s="8">
        <v>2</v>
      </c>
      <c r="J43" s="7">
        <f t="shared" si="1"/>
        <v>6</v>
      </c>
    </row>
    <row r="44" spans="1:10" ht="12.75">
      <c r="A44" s="7">
        <v>36</v>
      </c>
      <c r="B44" s="1" t="s">
        <v>212</v>
      </c>
      <c r="D44" s="1">
        <f t="shared" si="2"/>
        <v>6</v>
      </c>
      <c r="E44" s="8">
        <v>1</v>
      </c>
      <c r="F44" s="8">
        <v>1</v>
      </c>
      <c r="G44" s="8">
        <v>1</v>
      </c>
      <c r="H44" s="8">
        <v>1</v>
      </c>
      <c r="J44" s="7">
        <f t="shared" si="1"/>
        <v>3</v>
      </c>
    </row>
    <row r="45" spans="1:10" ht="12.75">
      <c r="A45" s="7">
        <v>37</v>
      </c>
      <c r="B45" s="1" t="s">
        <v>213</v>
      </c>
      <c r="D45" s="1">
        <f t="shared" si="2"/>
        <v>24</v>
      </c>
      <c r="E45" s="8">
        <v>4</v>
      </c>
      <c r="F45" s="8">
        <v>4</v>
      </c>
      <c r="G45" s="8">
        <v>4</v>
      </c>
      <c r="H45" s="8">
        <v>4</v>
      </c>
      <c r="J45" s="7">
        <f t="shared" si="1"/>
        <v>12</v>
      </c>
    </row>
    <row r="46" spans="1:10" ht="12.75">
      <c r="A46" s="7">
        <v>38</v>
      </c>
      <c r="B46" s="1" t="s">
        <v>214</v>
      </c>
      <c r="D46" s="1">
        <f t="shared" si="2"/>
        <v>42</v>
      </c>
      <c r="E46" s="8">
        <v>7</v>
      </c>
      <c r="F46" s="8">
        <v>7</v>
      </c>
      <c r="G46" s="8">
        <v>7</v>
      </c>
      <c r="H46" s="8">
        <v>7</v>
      </c>
      <c r="J46" s="7">
        <f t="shared" si="1"/>
        <v>21</v>
      </c>
    </row>
    <row r="47" spans="1:10" ht="12.75">
      <c r="A47" s="7">
        <v>39</v>
      </c>
      <c r="B47" s="1" t="s">
        <v>215</v>
      </c>
      <c r="D47" s="1">
        <f t="shared" si="2"/>
        <v>42</v>
      </c>
      <c r="E47" s="8">
        <v>7</v>
      </c>
      <c r="F47" s="8">
        <v>7</v>
      </c>
      <c r="G47" s="8">
        <v>7</v>
      </c>
      <c r="H47" s="8">
        <v>7</v>
      </c>
      <c r="J47" s="7">
        <f t="shared" si="1"/>
        <v>21</v>
      </c>
    </row>
    <row r="48" spans="1:10" ht="12.75">
      <c r="A48" s="7">
        <v>40</v>
      </c>
      <c r="B48" s="1" t="s">
        <v>216</v>
      </c>
      <c r="D48" s="1">
        <f t="shared" si="2"/>
        <v>30</v>
      </c>
      <c r="E48" s="8">
        <v>5</v>
      </c>
      <c r="F48" s="8">
        <v>5</v>
      </c>
      <c r="G48" s="8">
        <v>5</v>
      </c>
      <c r="H48" s="8">
        <v>5</v>
      </c>
      <c r="J48" s="7">
        <f t="shared" si="1"/>
        <v>15</v>
      </c>
    </row>
    <row r="49" spans="1:10" ht="12.75">
      <c r="A49" s="7">
        <v>41</v>
      </c>
      <c r="B49" s="1" t="s">
        <v>217</v>
      </c>
      <c r="D49" s="1">
        <f t="shared" si="2"/>
        <v>6</v>
      </c>
      <c r="E49" s="8">
        <v>1</v>
      </c>
      <c r="F49" s="8">
        <v>1</v>
      </c>
      <c r="G49" s="8">
        <v>1</v>
      </c>
      <c r="H49" s="8">
        <v>1</v>
      </c>
      <c r="J49" s="7">
        <f t="shared" si="1"/>
        <v>3</v>
      </c>
    </row>
    <row r="50" spans="1:10" ht="12.75">
      <c r="A50" s="7">
        <v>42</v>
      </c>
      <c r="B50" s="1" t="s">
        <v>218</v>
      </c>
      <c r="D50" s="1">
        <f t="shared" si="2"/>
        <v>6</v>
      </c>
      <c r="E50" s="8">
        <v>1</v>
      </c>
      <c r="F50" s="8">
        <v>1</v>
      </c>
      <c r="G50" s="8">
        <v>1</v>
      </c>
      <c r="H50" s="8">
        <v>1</v>
      </c>
      <c r="J50" s="7">
        <f t="shared" si="1"/>
        <v>3</v>
      </c>
    </row>
    <row r="51" spans="1:10" ht="12.75">
      <c r="A51" s="7">
        <v>43</v>
      </c>
      <c r="B51" s="1" t="s">
        <v>219</v>
      </c>
      <c r="D51" s="1">
        <f t="shared" si="2"/>
        <v>6</v>
      </c>
      <c r="E51" s="8">
        <v>1</v>
      </c>
      <c r="F51" s="8">
        <v>1</v>
      </c>
      <c r="G51" s="8">
        <v>1</v>
      </c>
      <c r="H51" s="8">
        <v>1</v>
      </c>
      <c r="J51" s="7">
        <f t="shared" si="1"/>
        <v>3</v>
      </c>
    </row>
    <row r="52" spans="1:10" ht="12.75">
      <c r="A52" s="7">
        <v>44</v>
      </c>
      <c r="B52" s="1" t="s">
        <v>220</v>
      </c>
      <c r="D52" s="1">
        <f t="shared" si="2"/>
        <v>6</v>
      </c>
      <c r="E52" s="8">
        <v>1</v>
      </c>
      <c r="F52" s="8">
        <v>1</v>
      </c>
      <c r="G52" s="8">
        <v>1</v>
      </c>
      <c r="H52" s="8">
        <v>1</v>
      </c>
      <c r="J52" s="7">
        <f t="shared" si="1"/>
        <v>3</v>
      </c>
    </row>
    <row r="53" spans="1:10" ht="12.75">
      <c r="A53" s="7">
        <v>45</v>
      </c>
      <c r="B53" s="1" t="s">
        <v>221</v>
      </c>
      <c r="D53" s="1">
        <f t="shared" si="2"/>
        <v>72</v>
      </c>
      <c r="E53" s="8">
        <v>12</v>
      </c>
      <c r="F53" s="8">
        <v>12</v>
      </c>
      <c r="G53" s="8">
        <v>12</v>
      </c>
      <c r="H53" s="8">
        <v>12</v>
      </c>
      <c r="J53" s="7">
        <f t="shared" si="1"/>
        <v>36</v>
      </c>
    </row>
    <row r="54" spans="1:10" ht="12.75">
      <c r="A54" s="7">
        <v>46</v>
      </c>
      <c r="B54" s="1" t="s">
        <v>222</v>
      </c>
      <c r="D54" s="1">
        <f t="shared" si="2"/>
        <v>24</v>
      </c>
      <c r="E54" s="8">
        <v>4</v>
      </c>
      <c r="F54" s="8">
        <v>4</v>
      </c>
      <c r="G54" s="8">
        <v>4</v>
      </c>
      <c r="H54" s="8">
        <v>4</v>
      </c>
      <c r="J54" s="7">
        <f t="shared" si="1"/>
        <v>12</v>
      </c>
    </row>
    <row r="55" spans="1:10" ht="12.75">
      <c r="A55" s="7">
        <v>47</v>
      </c>
      <c r="B55" s="1" t="s">
        <v>223</v>
      </c>
      <c r="D55" s="1">
        <f t="shared" si="2"/>
        <v>42</v>
      </c>
      <c r="E55" s="8">
        <v>7</v>
      </c>
      <c r="F55" s="8">
        <v>7</v>
      </c>
      <c r="G55" s="8">
        <v>7</v>
      </c>
      <c r="H55" s="8">
        <v>7</v>
      </c>
      <c r="J55" s="7">
        <f t="shared" si="1"/>
        <v>21</v>
      </c>
    </row>
    <row r="56" spans="1:10" ht="12.75">
      <c r="A56" s="7">
        <v>48</v>
      </c>
      <c r="B56" s="1" t="s">
        <v>224</v>
      </c>
      <c r="D56" s="1">
        <f t="shared" si="2"/>
        <v>24</v>
      </c>
      <c r="E56" s="8">
        <v>4</v>
      </c>
      <c r="F56" s="8">
        <v>4</v>
      </c>
      <c r="G56" s="8">
        <v>4</v>
      </c>
      <c r="H56" s="8">
        <v>4</v>
      </c>
      <c r="J56" s="7">
        <f t="shared" si="1"/>
        <v>12</v>
      </c>
    </row>
    <row r="57" spans="1:10" ht="12.75">
      <c r="A57" s="7">
        <v>49</v>
      </c>
      <c r="B57" s="1" t="s">
        <v>225</v>
      </c>
      <c r="D57" s="1">
        <f t="shared" si="2"/>
        <v>72</v>
      </c>
      <c r="E57" s="8">
        <v>12</v>
      </c>
      <c r="F57" s="8">
        <v>12</v>
      </c>
      <c r="G57" s="8">
        <v>12</v>
      </c>
      <c r="H57" s="8">
        <v>12</v>
      </c>
      <c r="J57" s="7">
        <f t="shared" si="1"/>
        <v>36</v>
      </c>
    </row>
    <row r="58" spans="1:10" ht="12.75">
      <c r="A58" s="7">
        <v>50</v>
      </c>
      <c r="B58" s="1" t="s">
        <v>226</v>
      </c>
      <c r="D58" s="1">
        <f t="shared" si="2"/>
        <v>12</v>
      </c>
      <c r="E58" s="8">
        <v>2</v>
      </c>
      <c r="F58" s="8">
        <v>2</v>
      </c>
      <c r="G58" s="8">
        <v>2</v>
      </c>
      <c r="H58" s="8">
        <v>2</v>
      </c>
      <c r="J58" s="7">
        <f t="shared" si="1"/>
        <v>6</v>
      </c>
    </row>
    <row r="59" spans="5:10" ht="12.75">
      <c r="E59" s="8"/>
      <c r="J59" s="7"/>
    </row>
    <row r="60" spans="1:10" ht="12.75">
      <c r="A60" s="7">
        <v>51</v>
      </c>
      <c r="B60" s="1" t="s">
        <v>227</v>
      </c>
      <c r="D60" s="1">
        <f>E60*6</f>
        <v>6</v>
      </c>
      <c r="E60" s="8">
        <v>1</v>
      </c>
      <c r="F60" s="1">
        <v>1</v>
      </c>
      <c r="G60" s="1">
        <v>1</v>
      </c>
      <c r="J60" s="7">
        <f t="shared" si="1"/>
        <v>4</v>
      </c>
    </row>
    <row r="61" spans="5:10" ht="12.75">
      <c r="E61" s="8"/>
      <c r="J61" s="7"/>
    </row>
    <row r="62" spans="1:10" ht="12.75">
      <c r="A62" s="7">
        <v>52</v>
      </c>
      <c r="B62" s="1" t="s">
        <v>228</v>
      </c>
      <c r="D62" s="1">
        <f aca="true" t="shared" si="3" ref="D62:D74">E62*6</f>
        <v>48</v>
      </c>
      <c r="E62" s="8">
        <v>8</v>
      </c>
      <c r="F62" s="8">
        <v>8</v>
      </c>
      <c r="G62" s="8">
        <v>8</v>
      </c>
      <c r="H62" s="8">
        <v>8</v>
      </c>
      <c r="J62" s="7">
        <f t="shared" si="1"/>
        <v>24</v>
      </c>
    </row>
    <row r="63" spans="1:10" ht="12.75">
      <c r="A63" s="7">
        <v>53</v>
      </c>
      <c r="B63" s="1" t="s">
        <v>229</v>
      </c>
      <c r="D63" s="1">
        <f t="shared" si="3"/>
        <v>6</v>
      </c>
      <c r="E63" s="8">
        <v>1</v>
      </c>
      <c r="F63" s="8">
        <v>1</v>
      </c>
      <c r="G63" s="8">
        <v>1</v>
      </c>
      <c r="H63" s="8">
        <v>1</v>
      </c>
      <c r="J63" s="7">
        <f t="shared" si="1"/>
        <v>3</v>
      </c>
    </row>
    <row r="64" spans="1:10" ht="12.75">
      <c r="A64" s="7">
        <v>54</v>
      </c>
      <c r="B64" s="1" t="s">
        <v>230</v>
      </c>
      <c r="D64" s="1">
        <f t="shared" si="3"/>
        <v>12</v>
      </c>
      <c r="E64" s="8">
        <v>2</v>
      </c>
      <c r="F64" s="8">
        <v>2</v>
      </c>
      <c r="G64" s="8">
        <v>2</v>
      </c>
      <c r="H64" s="8">
        <v>2</v>
      </c>
      <c r="J64" s="7">
        <f t="shared" si="1"/>
        <v>6</v>
      </c>
    </row>
    <row r="65" spans="1:10" ht="12.75">
      <c r="A65" s="7">
        <v>55</v>
      </c>
      <c r="B65" s="1" t="s">
        <v>231</v>
      </c>
      <c r="D65" s="1">
        <f t="shared" si="3"/>
        <v>12</v>
      </c>
      <c r="E65" s="8">
        <v>2</v>
      </c>
      <c r="F65" s="8">
        <v>2</v>
      </c>
      <c r="G65" s="8">
        <v>2</v>
      </c>
      <c r="H65" s="8">
        <v>2</v>
      </c>
      <c r="J65" s="7">
        <f t="shared" si="1"/>
        <v>6</v>
      </c>
    </row>
    <row r="66" spans="1:10" ht="12.75">
      <c r="A66" s="7">
        <v>56</v>
      </c>
      <c r="B66" s="1" t="s">
        <v>232</v>
      </c>
      <c r="D66" s="1">
        <f t="shared" si="3"/>
        <v>54</v>
      </c>
      <c r="E66" s="8">
        <v>9</v>
      </c>
      <c r="F66" s="8">
        <v>9</v>
      </c>
      <c r="G66" s="8">
        <v>9</v>
      </c>
      <c r="H66" s="8">
        <v>9</v>
      </c>
      <c r="J66" s="7">
        <f t="shared" si="1"/>
        <v>27</v>
      </c>
    </row>
    <row r="67" spans="1:10" ht="12.75">
      <c r="A67" s="7">
        <v>57</v>
      </c>
      <c r="B67" s="1" t="s">
        <v>233</v>
      </c>
      <c r="D67" s="1">
        <f t="shared" si="3"/>
        <v>12</v>
      </c>
      <c r="E67" s="8">
        <v>2</v>
      </c>
      <c r="F67" s="8">
        <v>2</v>
      </c>
      <c r="G67" s="8">
        <v>2</v>
      </c>
      <c r="H67" s="8">
        <v>2</v>
      </c>
      <c r="J67" s="7">
        <f t="shared" si="1"/>
        <v>6</v>
      </c>
    </row>
    <row r="68" spans="1:10" ht="12.75">
      <c r="A68" s="7">
        <v>58</v>
      </c>
      <c r="B68" s="1" t="s">
        <v>234</v>
      </c>
      <c r="D68" s="1">
        <f t="shared" si="3"/>
        <v>72</v>
      </c>
      <c r="E68" s="1">
        <v>12</v>
      </c>
      <c r="F68" s="1">
        <v>12</v>
      </c>
      <c r="G68" s="1">
        <v>12</v>
      </c>
      <c r="H68" s="1">
        <v>12</v>
      </c>
      <c r="J68" s="7">
        <f t="shared" si="1"/>
        <v>36</v>
      </c>
    </row>
    <row r="69" spans="1:10" ht="12.75">
      <c r="A69" s="7">
        <v>59</v>
      </c>
      <c r="B69" s="1" t="s">
        <v>235</v>
      </c>
      <c r="D69" s="1">
        <f t="shared" si="3"/>
        <v>66</v>
      </c>
      <c r="E69" s="8">
        <v>11</v>
      </c>
      <c r="F69" s="8">
        <v>11</v>
      </c>
      <c r="G69" s="8">
        <v>11</v>
      </c>
      <c r="H69" s="8">
        <v>11</v>
      </c>
      <c r="J69" s="7">
        <f t="shared" si="1"/>
        <v>33</v>
      </c>
    </row>
    <row r="70" spans="1:10" ht="12.75">
      <c r="A70" s="7">
        <v>60</v>
      </c>
      <c r="B70" s="1" t="s">
        <v>236</v>
      </c>
      <c r="D70" s="1">
        <f t="shared" si="3"/>
        <v>18</v>
      </c>
      <c r="E70" s="8">
        <v>3</v>
      </c>
      <c r="F70" s="8">
        <v>3</v>
      </c>
      <c r="G70" s="8">
        <v>3</v>
      </c>
      <c r="H70" s="8">
        <v>3</v>
      </c>
      <c r="J70" s="7">
        <f t="shared" si="1"/>
        <v>9</v>
      </c>
    </row>
    <row r="71" spans="1:10" ht="12.75">
      <c r="A71" s="7">
        <v>61</v>
      </c>
      <c r="B71" s="1" t="s">
        <v>237</v>
      </c>
      <c r="D71" s="1">
        <f t="shared" si="3"/>
        <v>12</v>
      </c>
      <c r="E71" s="8">
        <v>2</v>
      </c>
      <c r="F71" s="8">
        <v>2</v>
      </c>
      <c r="G71" s="8">
        <v>2</v>
      </c>
      <c r="H71" s="8">
        <v>2</v>
      </c>
      <c r="J71" s="7">
        <f aca="true" t="shared" si="4" ref="J71:J134">D71-F71-G71-H71-I71</f>
        <v>6</v>
      </c>
    </row>
    <row r="72" spans="1:10" ht="12.75">
      <c r="A72" s="7">
        <v>62</v>
      </c>
      <c r="B72" s="1" t="s">
        <v>238</v>
      </c>
      <c r="D72" s="1">
        <f t="shared" si="3"/>
        <v>6</v>
      </c>
      <c r="E72" s="8">
        <v>1</v>
      </c>
      <c r="F72" s="8">
        <v>1</v>
      </c>
      <c r="G72" s="8">
        <v>1</v>
      </c>
      <c r="H72" s="8">
        <v>1</v>
      </c>
      <c r="J72" s="7">
        <f t="shared" si="4"/>
        <v>3</v>
      </c>
    </row>
    <row r="73" spans="1:10" ht="12.75">
      <c r="A73" s="7">
        <v>63</v>
      </c>
      <c r="B73" s="1" t="s">
        <v>239</v>
      </c>
      <c r="D73" s="1">
        <f t="shared" si="3"/>
        <v>6</v>
      </c>
      <c r="E73" s="8">
        <v>1</v>
      </c>
      <c r="F73" s="8">
        <v>1</v>
      </c>
      <c r="G73" s="8">
        <v>1</v>
      </c>
      <c r="H73" s="8">
        <v>1</v>
      </c>
      <c r="J73" s="7">
        <f t="shared" si="4"/>
        <v>3</v>
      </c>
    </row>
    <row r="74" spans="1:10" ht="12.75">
      <c r="A74" s="7">
        <v>64</v>
      </c>
      <c r="B74" s="1" t="s">
        <v>240</v>
      </c>
      <c r="D74" s="1">
        <f t="shared" si="3"/>
        <v>30</v>
      </c>
      <c r="E74" s="8">
        <v>5</v>
      </c>
      <c r="F74" s="8">
        <v>5</v>
      </c>
      <c r="G74" s="8">
        <v>5</v>
      </c>
      <c r="H74" s="8">
        <v>5</v>
      </c>
      <c r="J74" s="7">
        <f t="shared" si="4"/>
        <v>15</v>
      </c>
    </row>
    <row r="75" spans="5:10" ht="12.75">
      <c r="E75" s="8"/>
      <c r="J75" s="7"/>
    </row>
    <row r="76" spans="2:10" ht="12.75">
      <c r="B76" s="2" t="s">
        <v>241</v>
      </c>
      <c r="C76" s="2"/>
      <c r="E76" s="8"/>
      <c r="J76" s="7"/>
    </row>
    <row r="77" spans="1:10" ht="12.75">
      <c r="A77" s="7">
        <v>65</v>
      </c>
      <c r="B77" s="1" t="s">
        <v>242</v>
      </c>
      <c r="D77" s="1">
        <f>E77*6</f>
        <v>42</v>
      </c>
      <c r="E77" s="8">
        <v>7</v>
      </c>
      <c r="F77" s="8">
        <v>7</v>
      </c>
      <c r="G77" s="8">
        <v>7</v>
      </c>
      <c r="J77" s="7">
        <f t="shared" si="4"/>
        <v>28</v>
      </c>
    </row>
    <row r="78" spans="1:10" ht="12.75">
      <c r="A78" s="7">
        <v>66</v>
      </c>
      <c r="B78" s="1" t="s">
        <v>243</v>
      </c>
      <c r="D78" s="1">
        <f>E78*6</f>
        <v>6</v>
      </c>
      <c r="E78" s="8">
        <v>1</v>
      </c>
      <c r="F78" s="8">
        <v>1</v>
      </c>
      <c r="G78" s="8">
        <v>1</v>
      </c>
      <c r="J78" s="7">
        <f t="shared" si="4"/>
        <v>4</v>
      </c>
    </row>
    <row r="79" spans="1:10" ht="12.75">
      <c r="A79" s="7">
        <v>67</v>
      </c>
      <c r="B79" s="1" t="s">
        <v>244</v>
      </c>
      <c r="D79" s="1">
        <f>E79*6</f>
        <v>24</v>
      </c>
      <c r="E79" s="8">
        <v>4</v>
      </c>
      <c r="F79" s="8">
        <v>4</v>
      </c>
      <c r="G79" s="8">
        <v>4</v>
      </c>
      <c r="J79" s="7">
        <f t="shared" si="4"/>
        <v>16</v>
      </c>
    </row>
    <row r="80" spans="5:10" ht="12.75">
      <c r="E80" s="8"/>
      <c r="J80" s="7"/>
    </row>
    <row r="81" spans="2:10" ht="15.75">
      <c r="B81" s="31" t="s">
        <v>112</v>
      </c>
      <c r="C81" s="31"/>
      <c r="J81" s="7"/>
    </row>
    <row r="82" spans="2:10" ht="12.75">
      <c r="B82" s="13" t="s">
        <v>245</v>
      </c>
      <c r="C82" s="13"/>
      <c r="E82" s="13"/>
      <c r="J82" s="7"/>
    </row>
    <row r="83" spans="2:10" ht="12.75">
      <c r="B83" s="26" t="s">
        <v>246</v>
      </c>
      <c r="C83" s="26"/>
      <c r="E83" s="24"/>
      <c r="J83" s="7"/>
    </row>
    <row r="84" spans="2:10" ht="12.75">
      <c r="B84" s="14" t="s">
        <v>176</v>
      </c>
      <c r="C84" s="14"/>
      <c r="J84" s="7"/>
    </row>
    <row r="85" spans="1:10" ht="12.75">
      <c r="A85" s="7">
        <v>68</v>
      </c>
      <c r="B85" s="1" t="s">
        <v>247</v>
      </c>
      <c r="D85" s="1">
        <f aca="true" t="shared" si="5" ref="D85:D103">E85*6</f>
        <v>12</v>
      </c>
      <c r="E85" s="1">
        <v>2</v>
      </c>
      <c r="F85" s="1">
        <v>2</v>
      </c>
      <c r="G85" s="1">
        <v>2</v>
      </c>
      <c r="H85" s="1">
        <v>2</v>
      </c>
      <c r="J85" s="7">
        <f t="shared" si="4"/>
        <v>6</v>
      </c>
    </row>
    <row r="86" spans="1:10" ht="12.75">
      <c r="A86" s="7">
        <v>69</v>
      </c>
      <c r="B86" s="1" t="s">
        <v>248</v>
      </c>
      <c r="D86" s="1">
        <f t="shared" si="5"/>
        <v>60</v>
      </c>
      <c r="E86" s="1">
        <v>10</v>
      </c>
      <c r="F86" s="1">
        <v>10</v>
      </c>
      <c r="G86" s="1">
        <v>10</v>
      </c>
      <c r="H86" s="1">
        <v>10</v>
      </c>
      <c r="J86" s="7">
        <f t="shared" si="4"/>
        <v>30</v>
      </c>
    </row>
    <row r="87" spans="1:10" ht="12.75">
      <c r="A87" s="7">
        <v>70</v>
      </c>
      <c r="B87" s="1" t="s">
        <v>249</v>
      </c>
      <c r="D87" s="1">
        <f t="shared" si="5"/>
        <v>48</v>
      </c>
      <c r="E87" s="1">
        <v>8</v>
      </c>
      <c r="F87" s="1">
        <v>8</v>
      </c>
      <c r="G87" s="1">
        <v>8</v>
      </c>
      <c r="H87" s="1">
        <v>8</v>
      </c>
      <c r="J87" s="7">
        <f t="shared" si="4"/>
        <v>24</v>
      </c>
    </row>
    <row r="88" spans="1:10" ht="12.75">
      <c r="A88" s="7">
        <v>71</v>
      </c>
      <c r="B88" s="1" t="s">
        <v>250</v>
      </c>
      <c r="D88" s="1">
        <f t="shared" si="5"/>
        <v>24</v>
      </c>
      <c r="E88" s="1">
        <f>2+2</f>
        <v>4</v>
      </c>
      <c r="F88" s="1">
        <f>2+2</f>
        <v>4</v>
      </c>
      <c r="G88" s="1">
        <f>2+2</f>
        <v>4</v>
      </c>
      <c r="H88" s="1">
        <f>2+2</f>
        <v>4</v>
      </c>
      <c r="J88" s="7">
        <f t="shared" si="4"/>
        <v>12</v>
      </c>
    </row>
    <row r="89" spans="1:10" ht="12.75">
      <c r="A89" s="7">
        <v>72</v>
      </c>
      <c r="B89" s="1" t="s">
        <v>251</v>
      </c>
      <c r="D89" s="1">
        <f t="shared" si="5"/>
        <v>48</v>
      </c>
      <c r="E89" s="1">
        <v>8</v>
      </c>
      <c r="F89" s="1">
        <v>8</v>
      </c>
      <c r="G89" s="1">
        <v>8</v>
      </c>
      <c r="H89" s="1">
        <v>8</v>
      </c>
      <c r="J89" s="7">
        <f t="shared" si="4"/>
        <v>24</v>
      </c>
    </row>
    <row r="90" spans="1:10" ht="12.75">
      <c r="A90" s="7">
        <v>73</v>
      </c>
      <c r="B90" s="1" t="s">
        <v>252</v>
      </c>
      <c r="D90" s="1">
        <f t="shared" si="5"/>
        <v>24</v>
      </c>
      <c r="E90" s="1">
        <v>4</v>
      </c>
      <c r="F90" s="1">
        <v>4</v>
      </c>
      <c r="G90" s="1">
        <v>4</v>
      </c>
      <c r="H90" s="1">
        <v>4</v>
      </c>
      <c r="J90" s="7">
        <f t="shared" si="4"/>
        <v>12</v>
      </c>
    </row>
    <row r="91" spans="1:10" ht="12.75">
      <c r="A91" s="7">
        <v>74</v>
      </c>
      <c r="B91" s="1" t="s">
        <v>253</v>
      </c>
      <c r="D91" s="1">
        <f t="shared" si="5"/>
        <v>66</v>
      </c>
      <c r="E91" s="1">
        <v>11</v>
      </c>
      <c r="F91" s="1">
        <v>11</v>
      </c>
      <c r="G91" s="1">
        <v>11</v>
      </c>
      <c r="H91" s="1">
        <v>11</v>
      </c>
      <c r="J91" s="7">
        <f t="shared" si="4"/>
        <v>33</v>
      </c>
    </row>
    <row r="92" spans="1:10" ht="12.75">
      <c r="A92" s="7">
        <v>75</v>
      </c>
      <c r="B92" s="1" t="s">
        <v>254</v>
      </c>
      <c r="D92" s="1">
        <f t="shared" si="5"/>
        <v>6</v>
      </c>
      <c r="E92" s="1">
        <v>1</v>
      </c>
      <c r="F92" s="1">
        <v>1</v>
      </c>
      <c r="G92" s="1">
        <v>1</v>
      </c>
      <c r="H92" s="1">
        <v>1</v>
      </c>
      <c r="J92" s="7">
        <f t="shared" si="4"/>
        <v>3</v>
      </c>
    </row>
    <row r="93" spans="1:10" ht="12.75">
      <c r="A93" s="7">
        <v>76</v>
      </c>
      <c r="B93" s="1" t="s">
        <v>255</v>
      </c>
      <c r="D93" s="1">
        <f t="shared" si="5"/>
        <v>36</v>
      </c>
      <c r="E93" s="1">
        <v>6</v>
      </c>
      <c r="F93" s="1">
        <v>6</v>
      </c>
      <c r="G93" s="1">
        <v>6</v>
      </c>
      <c r="H93" s="1">
        <v>6</v>
      </c>
      <c r="J93" s="7">
        <f t="shared" si="4"/>
        <v>18</v>
      </c>
    </row>
    <row r="94" spans="1:10" ht="12.75">
      <c r="A94" s="7">
        <v>77</v>
      </c>
      <c r="B94" s="1" t="s">
        <v>256</v>
      </c>
      <c r="D94" s="1">
        <f t="shared" si="5"/>
        <v>42</v>
      </c>
      <c r="E94" s="1">
        <v>7</v>
      </c>
      <c r="F94" s="1">
        <v>7</v>
      </c>
      <c r="G94" s="1">
        <v>7</v>
      </c>
      <c r="H94" s="1">
        <v>7</v>
      </c>
      <c r="J94" s="7">
        <f t="shared" si="4"/>
        <v>21</v>
      </c>
    </row>
    <row r="95" spans="1:10" ht="12.75">
      <c r="A95" s="7">
        <v>78</v>
      </c>
      <c r="B95" s="1" t="s">
        <v>257</v>
      </c>
      <c r="D95" s="1">
        <f t="shared" si="5"/>
        <v>30</v>
      </c>
      <c r="E95" s="1">
        <v>5</v>
      </c>
      <c r="F95" s="1">
        <v>5</v>
      </c>
      <c r="G95" s="1">
        <v>5</v>
      </c>
      <c r="H95" s="1">
        <v>5</v>
      </c>
      <c r="J95" s="7">
        <f t="shared" si="4"/>
        <v>15</v>
      </c>
    </row>
    <row r="96" spans="1:10" ht="12.75">
      <c r="A96" s="7">
        <v>79</v>
      </c>
      <c r="B96" s="1" t="s">
        <v>258</v>
      </c>
      <c r="D96" s="1">
        <f t="shared" si="5"/>
        <v>42</v>
      </c>
      <c r="E96" s="1">
        <v>7</v>
      </c>
      <c r="F96" s="1">
        <v>7</v>
      </c>
      <c r="G96" s="1">
        <v>7</v>
      </c>
      <c r="H96" s="1">
        <v>7</v>
      </c>
      <c r="J96" s="7">
        <f t="shared" si="4"/>
        <v>21</v>
      </c>
    </row>
    <row r="97" spans="1:10" ht="12.75">
      <c r="A97" s="7">
        <v>80</v>
      </c>
      <c r="B97" s="1" t="s">
        <v>259</v>
      </c>
      <c r="D97" s="1">
        <f t="shared" si="5"/>
        <v>72</v>
      </c>
      <c r="E97" s="1">
        <v>12</v>
      </c>
      <c r="F97" s="1">
        <v>12</v>
      </c>
      <c r="G97" s="1">
        <v>12</v>
      </c>
      <c r="H97" s="1">
        <v>12</v>
      </c>
      <c r="J97" s="7">
        <f t="shared" si="4"/>
        <v>36</v>
      </c>
    </row>
    <row r="98" spans="1:10" ht="12.75">
      <c r="A98" s="7">
        <v>81</v>
      </c>
      <c r="B98" s="1" t="s">
        <v>260</v>
      </c>
      <c r="D98" s="1">
        <f t="shared" si="5"/>
        <v>18</v>
      </c>
      <c r="E98" s="1">
        <v>3</v>
      </c>
      <c r="F98" s="1">
        <v>3</v>
      </c>
      <c r="G98" s="1">
        <v>3</v>
      </c>
      <c r="H98" s="1">
        <v>3</v>
      </c>
      <c r="J98" s="7">
        <f t="shared" si="4"/>
        <v>9</v>
      </c>
    </row>
    <row r="99" spans="1:10" ht="12.75">
      <c r="A99" s="7">
        <v>82</v>
      </c>
      <c r="B99" s="1" t="s">
        <v>261</v>
      </c>
      <c r="C99" s="1" t="s">
        <v>262</v>
      </c>
      <c r="D99" s="1">
        <f t="shared" si="5"/>
        <v>78</v>
      </c>
      <c r="E99" s="1">
        <f>11+2</f>
        <v>13</v>
      </c>
      <c r="F99" s="1">
        <f>11+2</f>
        <v>13</v>
      </c>
      <c r="G99" s="1">
        <f>11+2</f>
        <v>13</v>
      </c>
      <c r="H99" s="1">
        <f>11+2</f>
        <v>13</v>
      </c>
      <c r="J99" s="7">
        <f t="shared" si="4"/>
        <v>39</v>
      </c>
    </row>
    <row r="100" spans="1:10" ht="12.75">
      <c r="A100" s="7">
        <v>83</v>
      </c>
      <c r="B100" s="1" t="s">
        <v>263</v>
      </c>
      <c r="D100" s="1">
        <f t="shared" si="5"/>
        <v>78</v>
      </c>
      <c r="E100" s="1">
        <f>8+5</f>
        <v>13</v>
      </c>
      <c r="F100" s="1">
        <f>8+5</f>
        <v>13</v>
      </c>
      <c r="G100" s="1">
        <f>8+5</f>
        <v>13</v>
      </c>
      <c r="H100" s="1">
        <f>8+5</f>
        <v>13</v>
      </c>
      <c r="J100" s="7">
        <f t="shared" si="4"/>
        <v>39</v>
      </c>
    </row>
    <row r="101" spans="1:10" ht="12.75">
      <c r="A101" s="7">
        <v>84</v>
      </c>
      <c r="B101" s="1" t="s">
        <v>186</v>
      </c>
      <c r="D101" s="1">
        <f t="shared" si="5"/>
        <v>24</v>
      </c>
      <c r="E101" s="1">
        <v>4</v>
      </c>
      <c r="F101" s="1">
        <v>4</v>
      </c>
      <c r="G101" s="1">
        <v>4</v>
      </c>
      <c r="H101" s="1">
        <v>4</v>
      </c>
      <c r="J101" s="7">
        <f t="shared" si="4"/>
        <v>12</v>
      </c>
    </row>
    <row r="102" spans="1:10" ht="12.75">
      <c r="A102" s="7">
        <v>85</v>
      </c>
      <c r="B102" s="1" t="s">
        <v>264</v>
      </c>
      <c r="D102" s="1">
        <f t="shared" si="5"/>
        <v>12</v>
      </c>
      <c r="E102" s="1">
        <v>2</v>
      </c>
      <c r="F102" s="1">
        <v>2</v>
      </c>
      <c r="G102" s="1">
        <v>2</v>
      </c>
      <c r="H102" s="1">
        <v>2</v>
      </c>
      <c r="J102" s="7">
        <f t="shared" si="4"/>
        <v>6</v>
      </c>
    </row>
    <row r="103" spans="1:10" ht="12.75">
      <c r="A103" s="7">
        <v>86</v>
      </c>
      <c r="B103" s="1" t="s">
        <v>265</v>
      </c>
      <c r="D103" s="1">
        <f t="shared" si="5"/>
        <v>48</v>
      </c>
      <c r="E103" s="1">
        <v>8</v>
      </c>
      <c r="F103" s="1">
        <v>8</v>
      </c>
      <c r="G103" s="1">
        <v>8</v>
      </c>
      <c r="H103" s="1">
        <v>8</v>
      </c>
      <c r="J103" s="7">
        <f t="shared" si="4"/>
        <v>24</v>
      </c>
    </row>
    <row r="104" spans="6:10" ht="12.75">
      <c r="F104" s="16"/>
      <c r="J104" s="7"/>
    </row>
    <row r="105" ht="12.75">
      <c r="J105" s="7"/>
    </row>
    <row r="106" spans="2:10" ht="12.75">
      <c r="B106" s="13" t="s">
        <v>266</v>
      </c>
      <c r="C106" s="13"/>
      <c r="E106" s="13"/>
      <c r="J106" s="7"/>
    </row>
    <row r="107" spans="1:10" ht="12.75">
      <c r="A107" s="7">
        <v>87</v>
      </c>
      <c r="B107" s="8" t="s">
        <v>74</v>
      </c>
      <c r="C107" s="8"/>
      <c r="D107" s="1">
        <f aca="true" t="shared" si="6" ref="D107:D123">E107*6</f>
        <v>36</v>
      </c>
      <c r="E107" s="1">
        <v>6</v>
      </c>
      <c r="F107" s="1">
        <v>6</v>
      </c>
      <c r="G107" s="1">
        <v>6</v>
      </c>
      <c r="H107" s="1">
        <v>6</v>
      </c>
      <c r="J107" s="7">
        <f t="shared" si="4"/>
        <v>18</v>
      </c>
    </row>
    <row r="108" spans="1:10" ht="13.5">
      <c r="A108" s="7">
        <v>88</v>
      </c>
      <c r="B108" s="32" t="s">
        <v>267</v>
      </c>
      <c r="C108" s="32"/>
      <c r="D108" s="1">
        <f t="shared" si="6"/>
        <v>24</v>
      </c>
      <c r="E108" s="1">
        <v>4</v>
      </c>
      <c r="F108" s="1">
        <v>4</v>
      </c>
      <c r="G108" s="1">
        <v>4</v>
      </c>
      <c r="H108" s="1">
        <v>4</v>
      </c>
      <c r="J108" s="7">
        <f t="shared" si="4"/>
        <v>12</v>
      </c>
    </row>
    <row r="109" spans="1:10" ht="12.75">
      <c r="A109" s="7">
        <v>89</v>
      </c>
      <c r="B109" s="8" t="s">
        <v>268</v>
      </c>
      <c r="C109" s="8"/>
      <c r="D109" s="1">
        <f t="shared" si="6"/>
        <v>24</v>
      </c>
      <c r="E109" s="1">
        <v>4</v>
      </c>
      <c r="F109" s="1">
        <v>4</v>
      </c>
      <c r="G109" s="1">
        <v>4</v>
      </c>
      <c r="H109" s="1">
        <v>4</v>
      </c>
      <c r="J109" s="7">
        <f t="shared" si="4"/>
        <v>12</v>
      </c>
    </row>
    <row r="110" spans="1:10" ht="12.75">
      <c r="A110" s="7">
        <v>90</v>
      </c>
      <c r="B110" s="8" t="s">
        <v>269</v>
      </c>
      <c r="C110" s="8"/>
      <c r="D110" s="1">
        <f t="shared" si="6"/>
        <v>42</v>
      </c>
      <c r="E110" s="1">
        <v>7</v>
      </c>
      <c r="F110" s="1">
        <v>7</v>
      </c>
      <c r="G110" s="1">
        <v>7</v>
      </c>
      <c r="H110" s="1">
        <v>7</v>
      </c>
      <c r="J110" s="7">
        <f t="shared" si="4"/>
        <v>21</v>
      </c>
    </row>
    <row r="111" spans="1:10" ht="12.75">
      <c r="A111" s="7">
        <v>91</v>
      </c>
      <c r="B111" s="8" t="s">
        <v>270</v>
      </c>
      <c r="C111" s="8"/>
      <c r="D111" s="1">
        <f t="shared" si="6"/>
        <v>150</v>
      </c>
      <c r="E111" s="1">
        <v>25</v>
      </c>
      <c r="F111" s="1">
        <v>25</v>
      </c>
      <c r="G111" s="1">
        <v>25</v>
      </c>
      <c r="H111" s="1">
        <v>25</v>
      </c>
      <c r="J111" s="7">
        <f t="shared" si="4"/>
        <v>75</v>
      </c>
    </row>
    <row r="112" spans="1:10" ht="12.75">
      <c r="A112" s="7">
        <v>92</v>
      </c>
      <c r="B112" s="8" t="s">
        <v>271</v>
      </c>
      <c r="C112" s="8"/>
      <c r="D112" s="1">
        <f t="shared" si="6"/>
        <v>6</v>
      </c>
      <c r="E112" s="22">
        <v>1</v>
      </c>
      <c r="F112" s="22">
        <v>1</v>
      </c>
      <c r="G112" s="22">
        <v>1</v>
      </c>
      <c r="H112" s="22">
        <v>1</v>
      </c>
      <c r="J112" s="7">
        <f t="shared" si="4"/>
        <v>3</v>
      </c>
    </row>
    <row r="113" spans="1:10" ht="12.75">
      <c r="A113" s="7">
        <v>93</v>
      </c>
      <c r="B113" s="8" t="s">
        <v>272</v>
      </c>
      <c r="C113" s="8"/>
      <c r="D113" s="1">
        <f t="shared" si="6"/>
        <v>126</v>
      </c>
      <c r="E113" s="22">
        <v>21</v>
      </c>
      <c r="F113" s="22">
        <v>21</v>
      </c>
      <c r="G113" s="22">
        <v>21</v>
      </c>
      <c r="H113" s="22">
        <v>21</v>
      </c>
      <c r="J113" s="7">
        <f t="shared" si="4"/>
        <v>63</v>
      </c>
    </row>
    <row r="114" spans="1:10" s="22" customFormat="1" ht="13.5">
      <c r="A114" s="7">
        <v>94</v>
      </c>
      <c r="B114" s="11" t="s">
        <v>273</v>
      </c>
      <c r="C114" s="11"/>
      <c r="D114" s="1">
        <f t="shared" si="6"/>
        <v>6</v>
      </c>
      <c r="E114" s="33">
        <v>1</v>
      </c>
      <c r="F114" s="33">
        <v>1</v>
      </c>
      <c r="G114" s="33">
        <v>1</v>
      </c>
      <c r="H114" s="33">
        <v>1</v>
      </c>
      <c r="J114" s="7">
        <f t="shared" si="4"/>
        <v>3</v>
      </c>
    </row>
    <row r="115" spans="1:10" s="22" customFormat="1" ht="13.5">
      <c r="A115" s="7">
        <v>95</v>
      </c>
      <c r="B115" s="11" t="s">
        <v>274</v>
      </c>
      <c r="C115" s="11"/>
      <c r="D115" s="1">
        <f t="shared" si="6"/>
        <v>18</v>
      </c>
      <c r="E115" s="33">
        <v>3</v>
      </c>
      <c r="F115" s="33">
        <v>3</v>
      </c>
      <c r="G115" s="33">
        <v>3</v>
      </c>
      <c r="H115" s="33">
        <v>3</v>
      </c>
      <c r="J115" s="7">
        <f t="shared" si="4"/>
        <v>9</v>
      </c>
    </row>
    <row r="116" spans="1:10" ht="12.75">
      <c r="A116" s="7">
        <v>96</v>
      </c>
      <c r="B116" s="8" t="s">
        <v>275</v>
      </c>
      <c r="C116" s="8"/>
      <c r="D116" s="1">
        <f t="shared" si="6"/>
        <v>12</v>
      </c>
      <c r="E116" s="34">
        <v>2</v>
      </c>
      <c r="F116" s="34">
        <v>2</v>
      </c>
      <c r="G116" s="34">
        <v>2</v>
      </c>
      <c r="H116" s="34">
        <v>2</v>
      </c>
      <c r="J116" s="7">
        <f t="shared" si="4"/>
        <v>6</v>
      </c>
    </row>
    <row r="117" spans="1:10" ht="12.75">
      <c r="A117" s="7">
        <v>97</v>
      </c>
      <c r="B117" s="8" t="s">
        <v>276</v>
      </c>
      <c r="C117" s="8"/>
      <c r="D117" s="1">
        <f t="shared" si="6"/>
        <v>6</v>
      </c>
      <c r="E117" s="34">
        <v>1</v>
      </c>
      <c r="F117" s="34">
        <v>1</v>
      </c>
      <c r="G117" s="34">
        <v>1</v>
      </c>
      <c r="H117" s="34">
        <v>1</v>
      </c>
      <c r="J117" s="7">
        <f t="shared" si="4"/>
        <v>3</v>
      </c>
    </row>
    <row r="118" spans="1:10" ht="12.75">
      <c r="A118" s="7">
        <v>98</v>
      </c>
      <c r="B118" s="8" t="s">
        <v>277</v>
      </c>
      <c r="C118" s="8"/>
      <c r="D118" s="1">
        <f t="shared" si="6"/>
        <v>6</v>
      </c>
      <c r="E118" s="34">
        <v>1</v>
      </c>
      <c r="F118" s="34">
        <v>1</v>
      </c>
      <c r="G118" s="34">
        <v>1</v>
      </c>
      <c r="H118" s="34">
        <v>1</v>
      </c>
      <c r="J118" s="7">
        <f t="shared" si="4"/>
        <v>3</v>
      </c>
    </row>
    <row r="119" spans="1:10" ht="12.75">
      <c r="A119" s="7">
        <v>99</v>
      </c>
      <c r="B119" s="8" t="s">
        <v>278</v>
      </c>
      <c r="C119" s="8"/>
      <c r="D119" s="1">
        <f t="shared" si="6"/>
        <v>6</v>
      </c>
      <c r="E119" s="34">
        <v>1</v>
      </c>
      <c r="F119" s="34">
        <v>1</v>
      </c>
      <c r="G119" s="34">
        <v>1</v>
      </c>
      <c r="H119" s="34">
        <v>1</v>
      </c>
      <c r="J119" s="7">
        <f t="shared" si="4"/>
        <v>3</v>
      </c>
    </row>
    <row r="120" spans="1:10" ht="12.75">
      <c r="A120" s="7">
        <v>100</v>
      </c>
      <c r="B120" s="8" t="s">
        <v>279</v>
      </c>
      <c r="C120" s="8"/>
      <c r="D120" s="1">
        <f t="shared" si="6"/>
        <v>6</v>
      </c>
      <c r="E120" s="34">
        <v>1</v>
      </c>
      <c r="F120" s="34">
        <v>1</v>
      </c>
      <c r="G120" s="34">
        <v>1</v>
      </c>
      <c r="H120" s="34">
        <v>1</v>
      </c>
      <c r="J120" s="7">
        <f t="shared" si="4"/>
        <v>3</v>
      </c>
    </row>
    <row r="121" spans="1:10" ht="12.75">
      <c r="A121" s="7">
        <v>101</v>
      </c>
      <c r="B121" s="8" t="s">
        <v>280</v>
      </c>
      <c r="C121" s="8"/>
      <c r="D121" s="1">
        <f t="shared" si="6"/>
        <v>6</v>
      </c>
      <c r="E121" s="34">
        <v>1</v>
      </c>
      <c r="F121" s="34">
        <v>1</v>
      </c>
      <c r="G121" s="34">
        <v>1</v>
      </c>
      <c r="H121" s="34">
        <v>1</v>
      </c>
      <c r="J121" s="7">
        <f t="shared" si="4"/>
        <v>3</v>
      </c>
    </row>
    <row r="122" spans="1:10" ht="12.75">
      <c r="A122" s="7">
        <v>102</v>
      </c>
      <c r="B122" s="8" t="s">
        <v>281</v>
      </c>
      <c r="C122" s="8"/>
      <c r="D122" s="1">
        <f t="shared" si="6"/>
        <v>6</v>
      </c>
      <c r="E122" s="34">
        <v>1</v>
      </c>
      <c r="F122" s="34">
        <v>1</v>
      </c>
      <c r="G122" s="34">
        <v>1</v>
      </c>
      <c r="H122" s="34">
        <v>1</v>
      </c>
      <c r="J122" s="7">
        <f t="shared" si="4"/>
        <v>3</v>
      </c>
    </row>
    <row r="123" spans="1:10" ht="12.75">
      <c r="A123" s="7">
        <v>103</v>
      </c>
      <c r="B123" s="8" t="s">
        <v>282</v>
      </c>
      <c r="C123" s="8"/>
      <c r="D123" s="1">
        <f t="shared" si="6"/>
        <v>6</v>
      </c>
      <c r="E123" s="34">
        <v>1</v>
      </c>
      <c r="F123" s="34">
        <v>1</v>
      </c>
      <c r="G123" s="34">
        <v>1</v>
      </c>
      <c r="H123" s="34">
        <v>1</v>
      </c>
      <c r="J123" s="7">
        <f t="shared" si="4"/>
        <v>3</v>
      </c>
    </row>
    <row r="124" spans="2:10" ht="12.75">
      <c r="B124" s="8"/>
      <c r="C124" s="8"/>
      <c r="E124" s="34"/>
      <c r="J124" s="7"/>
    </row>
    <row r="125" spans="2:10" ht="12.75">
      <c r="B125" s="13" t="s">
        <v>283</v>
      </c>
      <c r="D125" s="13"/>
      <c r="J125" s="7"/>
    </row>
    <row r="126" spans="1:10" ht="13.5">
      <c r="A126" s="7">
        <v>104</v>
      </c>
      <c r="B126" s="11" t="s">
        <v>284</v>
      </c>
      <c r="D126" s="8">
        <f>E126*6</f>
        <v>228</v>
      </c>
      <c r="E126" s="1">
        <v>38</v>
      </c>
      <c r="F126" s="1">
        <v>38</v>
      </c>
      <c r="G126" s="1">
        <v>38</v>
      </c>
      <c r="H126" s="1">
        <v>38</v>
      </c>
      <c r="J126" s="7">
        <f t="shared" si="4"/>
        <v>114</v>
      </c>
    </row>
    <row r="127" spans="1:10" ht="13.5">
      <c r="A127" s="7">
        <v>105</v>
      </c>
      <c r="B127" s="11" t="s">
        <v>285</v>
      </c>
      <c r="D127" s="8">
        <f>E127*6</f>
        <v>12</v>
      </c>
      <c r="E127" s="1">
        <v>2</v>
      </c>
      <c r="F127" s="1">
        <v>2</v>
      </c>
      <c r="G127" s="1">
        <v>2</v>
      </c>
      <c r="H127" s="1">
        <v>2</v>
      </c>
      <c r="J127" s="7">
        <f t="shared" si="4"/>
        <v>6</v>
      </c>
    </row>
    <row r="128" spans="1:10" ht="13.5">
      <c r="A128" s="7">
        <v>106</v>
      </c>
      <c r="B128" s="11" t="s">
        <v>286</v>
      </c>
      <c r="D128" s="8">
        <f>E128*6</f>
        <v>12</v>
      </c>
      <c r="E128" s="1">
        <v>2</v>
      </c>
      <c r="F128" s="1">
        <v>2</v>
      </c>
      <c r="G128" s="1">
        <v>2</v>
      </c>
      <c r="H128" s="1">
        <v>2</v>
      </c>
      <c r="J128" s="7">
        <f t="shared" si="4"/>
        <v>6</v>
      </c>
    </row>
    <row r="129" spans="1:10" ht="12.75">
      <c r="A129" s="7">
        <v>107</v>
      </c>
      <c r="B129" s="8" t="s">
        <v>287</v>
      </c>
      <c r="D129" s="8">
        <f>E129*6</f>
        <v>12</v>
      </c>
      <c r="E129" s="1">
        <v>2</v>
      </c>
      <c r="F129" s="1">
        <v>2</v>
      </c>
      <c r="G129" s="1">
        <v>2</v>
      </c>
      <c r="H129" s="1">
        <v>2</v>
      </c>
      <c r="J129" s="7">
        <f t="shared" si="4"/>
        <v>6</v>
      </c>
    </row>
    <row r="130" spans="1:10" ht="12.75">
      <c r="A130" s="7">
        <v>108</v>
      </c>
      <c r="B130" s="8" t="s">
        <v>288</v>
      </c>
      <c r="D130" s="8">
        <f>E130*6</f>
        <v>12</v>
      </c>
      <c r="E130" s="1">
        <v>2</v>
      </c>
      <c r="F130" s="1">
        <v>2</v>
      </c>
      <c r="G130" s="1">
        <v>2</v>
      </c>
      <c r="H130" s="1">
        <v>2</v>
      </c>
      <c r="J130" s="7">
        <f t="shared" si="4"/>
        <v>6</v>
      </c>
    </row>
    <row r="131" spans="1:10" ht="12.75">
      <c r="A131" s="7">
        <v>109</v>
      </c>
      <c r="B131" s="8" t="s">
        <v>289</v>
      </c>
      <c r="D131" s="8">
        <f aca="true" t="shared" si="7" ref="D131:D140">E131*6</f>
        <v>6</v>
      </c>
      <c r="E131" s="34">
        <v>1</v>
      </c>
      <c r="F131" s="34">
        <v>1</v>
      </c>
      <c r="G131" s="34">
        <v>1</v>
      </c>
      <c r="H131" s="34">
        <v>1</v>
      </c>
      <c r="J131" s="7">
        <f t="shared" si="4"/>
        <v>3</v>
      </c>
    </row>
    <row r="132" spans="1:10" ht="12.75">
      <c r="A132" s="7">
        <v>110</v>
      </c>
      <c r="B132" s="8" t="s">
        <v>290</v>
      </c>
      <c r="D132" s="8">
        <f t="shared" si="7"/>
        <v>18</v>
      </c>
      <c r="E132" s="34">
        <v>3</v>
      </c>
      <c r="F132" s="34">
        <v>3</v>
      </c>
      <c r="G132" s="34">
        <v>3</v>
      </c>
      <c r="H132" s="34">
        <v>3</v>
      </c>
      <c r="J132" s="7">
        <f t="shared" si="4"/>
        <v>9</v>
      </c>
    </row>
    <row r="133" spans="1:10" ht="12.75">
      <c r="A133" s="7">
        <v>111</v>
      </c>
      <c r="B133" s="8" t="s">
        <v>291</v>
      </c>
      <c r="D133" s="8">
        <f t="shared" si="7"/>
        <v>6</v>
      </c>
      <c r="E133" s="34">
        <v>1</v>
      </c>
      <c r="F133" s="34">
        <v>1</v>
      </c>
      <c r="G133" s="34">
        <v>1</v>
      </c>
      <c r="H133" s="34">
        <v>1</v>
      </c>
      <c r="J133" s="7">
        <f t="shared" si="4"/>
        <v>3</v>
      </c>
    </row>
    <row r="134" spans="1:10" ht="12.75">
      <c r="A134" s="7">
        <v>112</v>
      </c>
      <c r="B134" s="8" t="s">
        <v>292</v>
      </c>
      <c r="D134" s="8">
        <f t="shared" si="7"/>
        <v>12</v>
      </c>
      <c r="E134" s="34">
        <v>2</v>
      </c>
      <c r="F134" s="34">
        <v>2</v>
      </c>
      <c r="G134" s="34">
        <v>2</v>
      </c>
      <c r="H134" s="34">
        <v>2</v>
      </c>
      <c r="J134" s="7">
        <f t="shared" si="4"/>
        <v>6</v>
      </c>
    </row>
    <row r="135" spans="1:10" ht="12.75">
      <c r="A135" s="7">
        <v>113</v>
      </c>
      <c r="B135" s="8" t="s">
        <v>293</v>
      </c>
      <c r="D135" s="8">
        <f t="shared" si="7"/>
        <v>12</v>
      </c>
      <c r="E135" s="34">
        <v>2</v>
      </c>
      <c r="F135" s="34">
        <v>2</v>
      </c>
      <c r="G135" s="34">
        <v>2</v>
      </c>
      <c r="H135" s="34">
        <v>2</v>
      </c>
      <c r="J135" s="7">
        <f aca="true" t="shared" si="8" ref="J135:J157">D135-F135-G135-H135-I135</f>
        <v>6</v>
      </c>
    </row>
    <row r="136" spans="1:10" ht="13.5">
      <c r="A136" s="7">
        <v>114</v>
      </c>
      <c r="B136" s="32" t="s">
        <v>294</v>
      </c>
      <c r="D136" s="8">
        <f t="shared" si="7"/>
        <v>42</v>
      </c>
      <c r="E136" s="1">
        <v>7</v>
      </c>
      <c r="F136" s="1">
        <v>7</v>
      </c>
      <c r="G136" s="1">
        <v>7</v>
      </c>
      <c r="H136" s="1">
        <v>7</v>
      </c>
      <c r="J136" s="7">
        <f t="shared" si="8"/>
        <v>21</v>
      </c>
    </row>
    <row r="137" spans="1:10" ht="12.75">
      <c r="A137" s="7">
        <v>115</v>
      </c>
      <c r="B137" s="8" t="s">
        <v>295</v>
      </c>
      <c r="D137" s="8">
        <f t="shared" si="7"/>
        <v>18</v>
      </c>
      <c r="E137" s="1">
        <v>3</v>
      </c>
      <c r="F137" s="1">
        <v>3</v>
      </c>
      <c r="G137" s="1">
        <v>3</v>
      </c>
      <c r="H137" s="1">
        <v>3</v>
      </c>
      <c r="J137" s="7">
        <f t="shared" si="8"/>
        <v>9</v>
      </c>
    </row>
    <row r="138" spans="1:10" ht="12.75">
      <c r="A138" s="7">
        <v>116</v>
      </c>
      <c r="B138" s="8" t="s">
        <v>296</v>
      </c>
      <c r="D138" s="8">
        <f t="shared" si="7"/>
        <v>72</v>
      </c>
      <c r="E138" s="1">
        <v>12</v>
      </c>
      <c r="F138" s="1">
        <v>12</v>
      </c>
      <c r="G138" s="1">
        <v>12</v>
      </c>
      <c r="H138" s="1">
        <v>12</v>
      </c>
      <c r="J138" s="7">
        <f t="shared" si="8"/>
        <v>36</v>
      </c>
    </row>
    <row r="139" spans="1:10" ht="13.5">
      <c r="A139" s="7">
        <v>117</v>
      </c>
      <c r="B139" s="11" t="s">
        <v>297</v>
      </c>
      <c r="D139" s="8">
        <f t="shared" si="7"/>
        <v>12</v>
      </c>
      <c r="E139" s="1">
        <v>2</v>
      </c>
      <c r="F139" s="1">
        <v>2</v>
      </c>
      <c r="G139" s="1">
        <v>2</v>
      </c>
      <c r="H139" s="1">
        <v>2</v>
      </c>
      <c r="J139" s="7">
        <f t="shared" si="8"/>
        <v>6</v>
      </c>
    </row>
    <row r="140" spans="1:10" ht="13.5">
      <c r="A140" s="7">
        <v>118</v>
      </c>
      <c r="B140" s="11" t="s">
        <v>298</v>
      </c>
      <c r="D140" s="8">
        <f t="shared" si="7"/>
        <v>72</v>
      </c>
      <c r="E140" s="1">
        <v>12</v>
      </c>
      <c r="F140" s="1">
        <v>12</v>
      </c>
      <c r="G140" s="1">
        <v>12</v>
      </c>
      <c r="H140" s="1">
        <v>12</v>
      </c>
      <c r="J140" s="7">
        <f t="shared" si="8"/>
        <v>36</v>
      </c>
    </row>
    <row r="141" spans="2:10" ht="12.75">
      <c r="B141" s="8"/>
      <c r="D141" s="8"/>
      <c r="J141" s="7"/>
    </row>
    <row r="142" spans="1:10" ht="12.75">
      <c r="A142" s="7">
        <v>119</v>
      </c>
      <c r="B142" s="8" t="s">
        <v>299</v>
      </c>
      <c r="D142" s="8">
        <f>E142*6</f>
        <v>18</v>
      </c>
      <c r="E142" s="1">
        <v>3</v>
      </c>
      <c r="F142" s="1">
        <v>3</v>
      </c>
      <c r="G142" s="1">
        <v>3</v>
      </c>
      <c r="H142" s="1">
        <v>3</v>
      </c>
      <c r="J142" s="7">
        <f t="shared" si="8"/>
        <v>9</v>
      </c>
    </row>
    <row r="143" spans="1:10" ht="12.75">
      <c r="A143" s="7">
        <v>120</v>
      </c>
      <c r="B143" s="8" t="s">
        <v>300</v>
      </c>
      <c r="D143" s="8">
        <f>E143*6</f>
        <v>6</v>
      </c>
      <c r="E143" s="1">
        <v>1</v>
      </c>
      <c r="F143" s="1">
        <v>1</v>
      </c>
      <c r="G143" s="1">
        <v>1</v>
      </c>
      <c r="H143" s="1">
        <v>1</v>
      </c>
      <c r="J143" s="7">
        <f t="shared" si="8"/>
        <v>3</v>
      </c>
    </row>
    <row r="144" spans="1:10" ht="12.75">
      <c r="A144" s="7">
        <v>121</v>
      </c>
      <c r="B144" s="8" t="s">
        <v>301</v>
      </c>
      <c r="D144" s="8">
        <f>E144*6</f>
        <v>42</v>
      </c>
      <c r="E144" s="1">
        <v>7</v>
      </c>
      <c r="F144" s="1">
        <v>7</v>
      </c>
      <c r="G144" s="1">
        <v>7</v>
      </c>
      <c r="H144" s="1">
        <v>7</v>
      </c>
      <c r="J144" s="7">
        <f t="shared" si="8"/>
        <v>21</v>
      </c>
    </row>
    <row r="145" spans="1:10" ht="12.75">
      <c r="A145" s="7">
        <v>122</v>
      </c>
      <c r="B145" s="8" t="s">
        <v>302</v>
      </c>
      <c r="D145" s="8">
        <f>E145*6</f>
        <v>30</v>
      </c>
      <c r="E145" s="1">
        <v>5</v>
      </c>
      <c r="F145" s="1">
        <v>5</v>
      </c>
      <c r="G145" s="1">
        <v>5</v>
      </c>
      <c r="H145" s="1">
        <v>5</v>
      </c>
      <c r="J145" s="7">
        <f t="shared" si="8"/>
        <v>15</v>
      </c>
    </row>
    <row r="146" spans="2:10" ht="12.75">
      <c r="B146" s="8"/>
      <c r="C146" s="8"/>
      <c r="E146" s="34"/>
      <c r="F146" s="34"/>
      <c r="G146" s="34"/>
      <c r="H146" s="34"/>
      <c r="J146" s="7"/>
    </row>
    <row r="147" spans="1:10" ht="12.75">
      <c r="A147" s="7">
        <v>123</v>
      </c>
      <c r="B147" s="8" t="s">
        <v>303</v>
      </c>
      <c r="C147" s="8"/>
      <c r="D147" s="1">
        <f aca="true" t="shared" si="9" ref="D147:D153">E147*6</f>
        <v>90</v>
      </c>
      <c r="E147" s="35">
        <v>15</v>
      </c>
      <c r="F147" s="35">
        <v>15</v>
      </c>
      <c r="G147" s="35">
        <v>15</v>
      </c>
      <c r="H147" s="35">
        <v>15</v>
      </c>
      <c r="J147" s="7">
        <f t="shared" si="8"/>
        <v>45</v>
      </c>
    </row>
    <row r="148" spans="1:10" ht="12.75">
      <c r="A148" s="7">
        <v>124</v>
      </c>
      <c r="B148" s="8" t="s">
        <v>304</v>
      </c>
      <c r="C148" s="8"/>
      <c r="D148" s="1">
        <f t="shared" si="9"/>
        <v>78</v>
      </c>
      <c r="E148" s="35">
        <v>13</v>
      </c>
      <c r="F148" s="35">
        <v>13</v>
      </c>
      <c r="G148" s="35">
        <v>13</v>
      </c>
      <c r="H148" s="35">
        <v>13</v>
      </c>
      <c r="J148" s="7">
        <f t="shared" si="8"/>
        <v>39</v>
      </c>
    </row>
    <row r="149" spans="1:10" ht="12.75">
      <c r="A149" s="7">
        <v>125</v>
      </c>
      <c r="B149" s="18" t="s">
        <v>305</v>
      </c>
      <c r="C149" s="18"/>
      <c r="D149" s="1">
        <f t="shared" si="9"/>
        <v>12</v>
      </c>
      <c r="E149" s="36">
        <v>2</v>
      </c>
      <c r="F149" s="36">
        <v>2</v>
      </c>
      <c r="G149" s="36">
        <v>2</v>
      </c>
      <c r="H149" s="36">
        <v>2</v>
      </c>
      <c r="J149" s="7">
        <f t="shared" si="8"/>
        <v>6</v>
      </c>
    </row>
    <row r="150" spans="1:10" ht="12.75">
      <c r="A150" s="7">
        <v>126</v>
      </c>
      <c r="B150" s="37" t="s">
        <v>306</v>
      </c>
      <c r="C150" s="37"/>
      <c r="D150" s="1">
        <f t="shared" si="9"/>
        <v>354</v>
      </c>
      <c r="E150" s="35">
        <v>59</v>
      </c>
      <c r="F150" s="35">
        <v>59</v>
      </c>
      <c r="G150" s="35">
        <v>59</v>
      </c>
      <c r="H150" s="35">
        <v>59</v>
      </c>
      <c r="J150" s="7">
        <f t="shared" si="8"/>
        <v>177</v>
      </c>
    </row>
    <row r="151" spans="1:10" ht="12.75">
      <c r="A151" s="7">
        <v>127</v>
      </c>
      <c r="B151" s="8" t="s">
        <v>307</v>
      </c>
      <c r="C151" s="8"/>
      <c r="D151" s="1">
        <f t="shared" si="9"/>
        <v>90</v>
      </c>
      <c r="E151" s="35">
        <v>15</v>
      </c>
      <c r="F151" s="35">
        <v>15</v>
      </c>
      <c r="G151" s="35">
        <v>15</v>
      </c>
      <c r="H151" s="35">
        <v>15</v>
      </c>
      <c r="J151" s="7">
        <f t="shared" si="8"/>
        <v>45</v>
      </c>
    </row>
    <row r="152" spans="1:10" ht="12.75">
      <c r="A152" s="7">
        <v>128</v>
      </c>
      <c r="B152" s="8" t="s">
        <v>308</v>
      </c>
      <c r="C152" s="8"/>
      <c r="D152" s="1">
        <f t="shared" si="9"/>
        <v>6</v>
      </c>
      <c r="E152" s="35">
        <v>1</v>
      </c>
      <c r="F152" s="35">
        <v>1</v>
      </c>
      <c r="G152" s="35">
        <v>1</v>
      </c>
      <c r="H152" s="35">
        <v>1</v>
      </c>
      <c r="J152" s="7">
        <f t="shared" si="8"/>
        <v>3</v>
      </c>
    </row>
    <row r="153" spans="1:10" ht="12.75">
      <c r="A153" s="7">
        <v>129</v>
      </c>
      <c r="B153" s="8" t="s">
        <v>309</v>
      </c>
      <c r="C153" s="8"/>
      <c r="D153" s="1">
        <f t="shared" si="9"/>
        <v>12</v>
      </c>
      <c r="E153" s="35">
        <v>2</v>
      </c>
      <c r="F153" s="35">
        <v>2</v>
      </c>
      <c r="G153" s="35">
        <v>2</v>
      </c>
      <c r="H153" s="35">
        <v>2</v>
      </c>
      <c r="J153" s="7">
        <f t="shared" si="8"/>
        <v>6</v>
      </c>
    </row>
    <row r="154" spans="2:10" ht="12.75">
      <c r="B154" s="8"/>
      <c r="C154" s="8"/>
      <c r="J154" s="7"/>
    </row>
    <row r="155" spans="1:10" ht="12.75">
      <c r="A155" s="7">
        <v>130</v>
      </c>
      <c r="B155" s="8" t="s">
        <v>310</v>
      </c>
      <c r="C155" s="8"/>
      <c r="D155" s="1">
        <f>E155*6</f>
        <v>18</v>
      </c>
      <c r="E155" s="35">
        <v>3</v>
      </c>
      <c r="F155" s="35">
        <v>3</v>
      </c>
      <c r="G155" s="35">
        <v>3</v>
      </c>
      <c r="H155" s="35">
        <v>3</v>
      </c>
      <c r="J155" s="7">
        <f t="shared" si="8"/>
        <v>9</v>
      </c>
    </row>
    <row r="156" spans="1:10" ht="12.75">
      <c r="A156" s="7">
        <v>131</v>
      </c>
      <c r="B156" s="8" t="s">
        <v>311</v>
      </c>
      <c r="C156" s="8"/>
      <c r="D156" s="1">
        <f>E156*6</f>
        <v>30</v>
      </c>
      <c r="E156" s="35">
        <v>5</v>
      </c>
      <c r="F156" s="35">
        <v>5</v>
      </c>
      <c r="G156" s="35">
        <v>5</v>
      </c>
      <c r="H156" s="35">
        <v>5</v>
      </c>
      <c r="I156" s="1">
        <v>4</v>
      </c>
      <c r="J156" s="7">
        <f t="shared" si="8"/>
        <v>11</v>
      </c>
    </row>
    <row r="157" spans="1:10" ht="12.75">
      <c r="A157" s="7">
        <v>132</v>
      </c>
      <c r="B157" s="8" t="s">
        <v>312</v>
      </c>
      <c r="C157" s="8"/>
      <c r="D157" s="1">
        <f>E157*6</f>
        <v>6</v>
      </c>
      <c r="E157" s="35">
        <v>1</v>
      </c>
      <c r="F157" s="35">
        <v>1</v>
      </c>
      <c r="G157" s="35">
        <v>1</v>
      </c>
      <c r="H157" s="35">
        <v>1</v>
      </c>
      <c r="J157" s="7">
        <f t="shared" si="8"/>
        <v>3</v>
      </c>
    </row>
    <row r="158" spans="2:5" ht="12.75">
      <c r="B158" s="8"/>
      <c r="C158" s="8"/>
      <c r="E158" s="35"/>
    </row>
    <row r="160" spans="2:5" ht="12.75">
      <c r="B160" s="8"/>
      <c r="C160" s="8"/>
      <c r="E160" s="38"/>
    </row>
  </sheetData>
  <sheetProtection/>
  <printOptions gridLines="1" horizontalCentered="1"/>
  <pageMargins left="0.2362204724409449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45"/>
  <sheetViews>
    <sheetView zoomScalePageLayoutView="0" workbookViewId="0" topLeftCell="A1">
      <selection activeCell="A1" sqref="A1:K65536"/>
    </sheetView>
  </sheetViews>
  <sheetFormatPr defaultColWidth="9.140625" defaultRowHeight="15"/>
  <cols>
    <col min="1" max="1" width="5.421875" style="1" customWidth="1"/>
    <col min="2" max="2" width="49.7109375" style="1" customWidth="1"/>
    <col min="3" max="3" width="13.140625" style="10" hidden="1" customWidth="1"/>
    <col min="4" max="4" width="11.8515625" style="7" hidden="1" customWidth="1"/>
    <col min="5" max="5" width="12.8515625" style="1" hidden="1" customWidth="1"/>
    <col min="6" max="6" width="15.140625" style="1" hidden="1" customWidth="1"/>
    <col min="7" max="7" width="10.140625" style="1" hidden="1" customWidth="1"/>
    <col min="8" max="8" width="10.7109375" style="1" hidden="1" customWidth="1"/>
    <col min="9" max="9" width="9.7109375" style="1" hidden="1" customWidth="1"/>
    <col min="10" max="10" width="10.421875" style="1" hidden="1" customWidth="1"/>
    <col min="11" max="13" width="10.421875" style="1" customWidth="1"/>
    <col min="14" max="14" width="8.7109375" style="1" bestFit="1" customWidth="1"/>
    <col min="15" max="15" width="13.421875" style="1" customWidth="1"/>
    <col min="16" max="16" width="11.7109375" style="1" bestFit="1" customWidth="1"/>
    <col min="17" max="17" width="3.00390625" style="1" customWidth="1"/>
    <col min="18" max="18" width="7.140625" style="1" bestFit="1" customWidth="1"/>
    <col min="19" max="19" width="7.7109375" style="1" bestFit="1" customWidth="1"/>
    <col min="20" max="20" width="10.00390625" style="1" customWidth="1"/>
    <col min="21" max="21" width="9.7109375" style="1" bestFit="1" customWidth="1"/>
    <col min="22" max="22" width="12.28125" style="1" customWidth="1"/>
    <col min="23" max="23" width="12.140625" style="1" customWidth="1"/>
    <col min="24" max="25" width="9.140625" style="1" customWidth="1"/>
    <col min="26" max="26" width="11.421875" style="1" customWidth="1"/>
    <col min="27" max="27" width="6.140625" style="1" bestFit="1" customWidth="1"/>
    <col min="28" max="28" width="6.00390625" style="1" bestFit="1" customWidth="1"/>
    <col min="29" max="30" width="9.140625" style="1" customWidth="1"/>
    <col min="31" max="31" width="8.28125" style="1" bestFit="1" customWidth="1"/>
    <col min="32" max="33" width="9.140625" style="1" customWidth="1"/>
    <col min="34" max="34" width="6.57421875" style="1" bestFit="1" customWidth="1"/>
    <col min="35" max="35" width="8.57421875" style="1" customWidth="1"/>
    <col min="36" max="36" width="10.00390625" style="1" bestFit="1" customWidth="1"/>
    <col min="37" max="37" width="10.8515625" style="1" customWidth="1"/>
    <col min="38" max="38" width="7.421875" style="1" bestFit="1" customWidth="1"/>
    <col min="39" max="39" width="8.7109375" style="1" customWidth="1"/>
    <col min="40" max="40" width="11.00390625" style="1" customWidth="1"/>
    <col min="41" max="41" width="10.57421875" style="1" customWidth="1"/>
    <col min="42" max="42" width="9.140625" style="1" customWidth="1"/>
    <col min="43" max="43" width="6.8515625" style="1" bestFit="1" customWidth="1"/>
    <col min="44" max="45" width="9.8515625" style="1" customWidth="1"/>
    <col min="46" max="46" width="11.7109375" style="1" customWidth="1"/>
    <col min="47" max="47" width="9.8515625" style="1" customWidth="1"/>
    <col min="48" max="50" width="9.140625" style="1" customWidth="1"/>
    <col min="51" max="51" width="11.00390625" style="1" customWidth="1"/>
    <col min="52" max="52" width="7.57421875" style="1" bestFit="1" customWidth="1"/>
    <col min="53" max="53" width="9.7109375" style="1" customWidth="1"/>
    <col min="54" max="54" width="9.140625" style="1" customWidth="1"/>
    <col min="55" max="55" width="7.57421875" style="1" bestFit="1" customWidth="1"/>
    <col min="56" max="16384" width="9.140625" style="1" customWidth="1"/>
  </cols>
  <sheetData>
    <row r="1" spans="2:7" ht="12.75">
      <c r="B1" s="115" t="s">
        <v>0</v>
      </c>
      <c r="C1" s="115"/>
      <c r="D1" s="115"/>
      <c r="E1" s="115"/>
      <c r="F1" s="115"/>
      <c r="G1" s="2"/>
    </row>
    <row r="3" spans="2:6" ht="12.75">
      <c r="B3" s="115" t="s">
        <v>313</v>
      </c>
      <c r="C3" s="115"/>
      <c r="D3" s="115"/>
      <c r="E3" s="115"/>
      <c r="F3" s="115"/>
    </row>
    <row r="4" spans="2:57" ht="12.75">
      <c r="B4" s="40" t="s">
        <v>314</v>
      </c>
      <c r="C4" s="41"/>
      <c r="D4" s="3"/>
      <c r="E4" s="3"/>
      <c r="F4" s="3"/>
      <c r="G4" s="3"/>
      <c r="H4" s="3"/>
      <c r="I4" s="3"/>
      <c r="J4" s="7"/>
      <c r="K4" s="7"/>
      <c r="L4" s="7"/>
      <c r="M4" s="7"/>
      <c r="N4" s="3"/>
      <c r="O4" s="3"/>
      <c r="P4" s="3"/>
      <c r="Q4" s="3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7"/>
      <c r="AL4" s="7"/>
      <c r="AM4" s="7"/>
      <c r="AN4" s="7"/>
      <c r="AO4" s="7"/>
      <c r="AP4" s="7"/>
      <c r="AQ4" s="7"/>
      <c r="AR4" s="7"/>
      <c r="AS4" s="7"/>
      <c r="AT4" s="3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2:57" ht="12.75">
      <c r="B5" s="40" t="s">
        <v>315</v>
      </c>
      <c r="C5" s="41"/>
      <c r="D5" s="3"/>
      <c r="E5" s="3"/>
      <c r="F5" s="3"/>
      <c r="G5" s="3"/>
      <c r="H5" s="3"/>
      <c r="I5" s="3"/>
      <c r="J5" s="7"/>
      <c r="K5" s="7"/>
      <c r="L5" s="7"/>
      <c r="M5" s="7"/>
      <c r="N5" s="3"/>
      <c r="O5" s="3"/>
      <c r="P5" s="3"/>
      <c r="Q5" s="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3"/>
      <c r="AK5" s="7"/>
      <c r="AL5" s="7"/>
      <c r="AM5" s="7"/>
      <c r="AN5" s="7"/>
      <c r="AO5" s="7"/>
      <c r="AP5" s="7"/>
      <c r="AQ5" s="7"/>
      <c r="AR5" s="7"/>
      <c r="AS5" s="7"/>
      <c r="AT5" s="3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11" ht="25.5">
      <c r="A6" s="4">
        <v>55</v>
      </c>
      <c r="B6" s="6"/>
      <c r="C6" s="3" t="s">
        <v>3</v>
      </c>
      <c r="D6" s="6" t="s">
        <v>4</v>
      </c>
      <c r="E6" s="2" t="s">
        <v>316</v>
      </c>
      <c r="F6" s="2" t="s">
        <v>317</v>
      </c>
      <c r="G6" s="3" t="s">
        <v>5</v>
      </c>
      <c r="H6" s="6" t="s">
        <v>6</v>
      </c>
      <c r="I6" s="3" t="s">
        <v>7</v>
      </c>
      <c r="J6" s="3" t="s">
        <v>8</v>
      </c>
      <c r="K6" s="3" t="s">
        <v>9</v>
      </c>
    </row>
    <row r="7" spans="1:11" ht="15" customHeight="1">
      <c r="A7" s="7">
        <v>1</v>
      </c>
      <c r="B7" s="42" t="s">
        <v>318</v>
      </c>
      <c r="C7" s="41">
        <v>690</v>
      </c>
      <c r="D7" s="7">
        <v>115</v>
      </c>
      <c r="G7" s="1">
        <v>30</v>
      </c>
      <c r="I7" s="1">
        <v>80</v>
      </c>
      <c r="K7" s="7">
        <f>C7-G7-H7-I7-J7</f>
        <v>580</v>
      </c>
    </row>
    <row r="8" spans="1:11" ht="15" customHeight="1">
      <c r="A8" s="7">
        <v>2</v>
      </c>
      <c r="B8" s="42" t="s">
        <v>319</v>
      </c>
      <c r="C8" s="41">
        <v>276</v>
      </c>
      <c r="D8" s="7">
        <v>46</v>
      </c>
      <c r="G8" s="7"/>
      <c r="H8" s="7"/>
      <c r="I8" s="43">
        <v>30</v>
      </c>
      <c r="J8" s="7"/>
      <c r="K8" s="7">
        <f>C8-G8-H8-I8-J8</f>
        <v>246</v>
      </c>
    </row>
    <row r="9" spans="1:11" ht="12.75">
      <c r="A9" s="7">
        <v>3</v>
      </c>
      <c r="B9" s="42" t="s">
        <v>320</v>
      </c>
      <c r="C9" s="41">
        <v>270</v>
      </c>
      <c r="D9" s="7">
        <v>45</v>
      </c>
      <c r="G9" s="1">
        <v>50</v>
      </c>
      <c r="I9" s="1">
        <v>20</v>
      </c>
      <c r="K9" s="7">
        <f aca="true" t="shared" si="0" ref="K9:K68">C9-G9-H9-I9-J9</f>
        <v>200</v>
      </c>
    </row>
    <row r="10" spans="1:11" ht="15" customHeight="1">
      <c r="A10" s="7">
        <v>4</v>
      </c>
      <c r="B10" s="42" t="s">
        <v>321</v>
      </c>
      <c r="C10" s="41">
        <v>240</v>
      </c>
      <c r="D10" s="7">
        <v>40</v>
      </c>
      <c r="G10" s="1">
        <v>50</v>
      </c>
      <c r="I10" s="1">
        <v>30</v>
      </c>
      <c r="K10" s="7">
        <f t="shared" si="0"/>
        <v>160</v>
      </c>
    </row>
    <row r="11" spans="1:11" ht="15" customHeight="1">
      <c r="A11" s="7">
        <v>5</v>
      </c>
      <c r="B11" s="42" t="s">
        <v>322</v>
      </c>
      <c r="C11" s="41">
        <v>48</v>
      </c>
      <c r="D11" s="7">
        <f aca="true" t="shared" si="1" ref="D11:D65">C11/6</f>
        <v>8</v>
      </c>
      <c r="I11" s="1">
        <v>3</v>
      </c>
      <c r="K11" s="7">
        <f t="shared" si="0"/>
        <v>45</v>
      </c>
    </row>
    <row r="12" spans="1:11" ht="15" customHeight="1">
      <c r="A12" s="7">
        <v>6</v>
      </c>
      <c r="B12" s="42" t="s">
        <v>323</v>
      </c>
      <c r="C12" s="41">
        <v>1146</v>
      </c>
      <c r="D12" s="7">
        <v>191</v>
      </c>
      <c r="G12" s="1">
        <v>50</v>
      </c>
      <c r="I12" s="1">
        <v>45</v>
      </c>
      <c r="K12" s="7">
        <f t="shared" si="0"/>
        <v>1051</v>
      </c>
    </row>
    <row r="13" spans="1:11" ht="15" customHeight="1">
      <c r="A13" s="7">
        <v>7</v>
      </c>
      <c r="B13" s="42" t="s">
        <v>324</v>
      </c>
      <c r="C13" s="41">
        <v>480</v>
      </c>
      <c r="D13" s="7">
        <v>80</v>
      </c>
      <c r="G13" s="1">
        <v>50</v>
      </c>
      <c r="I13" s="1">
        <v>50</v>
      </c>
      <c r="K13" s="7">
        <f t="shared" si="0"/>
        <v>380</v>
      </c>
    </row>
    <row r="14" spans="1:11" ht="15" customHeight="1">
      <c r="A14" s="7">
        <v>8</v>
      </c>
      <c r="B14" s="42" t="s">
        <v>325</v>
      </c>
      <c r="C14" s="41">
        <v>198</v>
      </c>
      <c r="D14" s="7">
        <f t="shared" si="1"/>
        <v>33</v>
      </c>
      <c r="I14" s="1">
        <v>15</v>
      </c>
      <c r="K14" s="7">
        <f t="shared" si="0"/>
        <v>183</v>
      </c>
    </row>
    <row r="15" spans="1:11" ht="15" customHeight="1">
      <c r="A15" s="7">
        <v>9</v>
      </c>
      <c r="B15" s="42" t="s">
        <v>326</v>
      </c>
      <c r="C15" s="41">
        <v>486</v>
      </c>
      <c r="D15" s="7">
        <f t="shared" si="1"/>
        <v>81</v>
      </c>
      <c r="G15" s="1">
        <v>3</v>
      </c>
      <c r="I15" s="1">
        <v>23</v>
      </c>
      <c r="K15" s="7">
        <f t="shared" si="0"/>
        <v>460</v>
      </c>
    </row>
    <row r="16" spans="1:11" ht="15" customHeight="1">
      <c r="A16" s="7">
        <v>10</v>
      </c>
      <c r="B16" s="42" t="s">
        <v>327</v>
      </c>
      <c r="C16" s="41">
        <v>252</v>
      </c>
      <c r="D16" s="7">
        <f t="shared" si="1"/>
        <v>42</v>
      </c>
      <c r="G16" s="8">
        <v>42</v>
      </c>
      <c r="I16" s="1">
        <v>21</v>
      </c>
      <c r="K16" s="7">
        <f t="shared" si="0"/>
        <v>189</v>
      </c>
    </row>
    <row r="17" spans="1:11" ht="15" customHeight="1">
      <c r="A17" s="7">
        <v>11</v>
      </c>
      <c r="B17" s="42" t="s">
        <v>328</v>
      </c>
      <c r="C17" s="41">
        <v>114</v>
      </c>
      <c r="D17" s="7">
        <f t="shared" si="1"/>
        <v>19</v>
      </c>
      <c r="I17" s="1">
        <v>16</v>
      </c>
      <c r="K17" s="7">
        <f t="shared" si="0"/>
        <v>98</v>
      </c>
    </row>
    <row r="18" spans="1:11" ht="15" customHeight="1">
      <c r="A18" s="7">
        <v>12</v>
      </c>
      <c r="B18" s="42" t="s">
        <v>329</v>
      </c>
      <c r="C18" s="41">
        <v>12</v>
      </c>
      <c r="D18" s="7">
        <f t="shared" si="1"/>
        <v>2</v>
      </c>
      <c r="I18" s="1">
        <v>2</v>
      </c>
      <c r="K18" s="7">
        <f t="shared" si="0"/>
        <v>10</v>
      </c>
    </row>
    <row r="19" spans="1:11" ht="15" customHeight="1">
      <c r="A19" s="7">
        <v>13</v>
      </c>
      <c r="B19" s="42" t="s">
        <v>330</v>
      </c>
      <c r="C19" s="41">
        <v>18</v>
      </c>
      <c r="D19" s="7">
        <f t="shared" si="1"/>
        <v>3</v>
      </c>
      <c r="I19" s="1">
        <v>3</v>
      </c>
      <c r="K19" s="7">
        <f t="shared" si="0"/>
        <v>15</v>
      </c>
    </row>
    <row r="20" spans="1:11" ht="15" customHeight="1">
      <c r="A20" s="7">
        <v>14</v>
      </c>
      <c r="B20" s="42" t="s">
        <v>331</v>
      </c>
      <c r="C20" s="41">
        <v>246</v>
      </c>
      <c r="D20" s="7">
        <f t="shared" si="1"/>
        <v>41</v>
      </c>
      <c r="I20" s="1">
        <f>4+12+8</f>
        <v>24</v>
      </c>
      <c r="K20" s="7">
        <f t="shared" si="0"/>
        <v>222</v>
      </c>
    </row>
    <row r="21" spans="1:11" ht="15" customHeight="1">
      <c r="A21" s="7">
        <v>15</v>
      </c>
      <c r="B21" s="42" t="s">
        <v>332</v>
      </c>
      <c r="C21" s="41">
        <v>216</v>
      </c>
      <c r="D21" s="7">
        <f t="shared" si="1"/>
        <v>36</v>
      </c>
      <c r="I21" s="1">
        <v>20</v>
      </c>
      <c r="K21" s="7">
        <f t="shared" si="0"/>
        <v>196</v>
      </c>
    </row>
    <row r="22" spans="1:11" ht="15" customHeight="1">
      <c r="A22" s="7">
        <v>16</v>
      </c>
      <c r="B22" s="42" t="s">
        <v>333</v>
      </c>
      <c r="C22" s="41">
        <v>66</v>
      </c>
      <c r="D22" s="7">
        <v>20</v>
      </c>
      <c r="G22" s="1">
        <v>20</v>
      </c>
      <c r="H22" s="8">
        <v>20</v>
      </c>
      <c r="I22" s="8">
        <v>20</v>
      </c>
      <c r="K22" s="7">
        <f t="shared" si="0"/>
        <v>6</v>
      </c>
    </row>
    <row r="23" spans="1:11" ht="15" customHeight="1">
      <c r="A23" s="7">
        <v>17</v>
      </c>
      <c r="B23" s="42" t="s">
        <v>334</v>
      </c>
      <c r="C23" s="41">
        <v>18</v>
      </c>
      <c r="D23" s="7">
        <v>3</v>
      </c>
      <c r="G23" s="1">
        <v>3</v>
      </c>
      <c r="K23" s="7">
        <f t="shared" si="0"/>
        <v>15</v>
      </c>
    </row>
    <row r="24" spans="2:11" ht="15" customHeight="1">
      <c r="B24" s="42"/>
      <c r="C24" s="41"/>
      <c r="K24" s="7">
        <f t="shared" si="0"/>
        <v>0</v>
      </c>
    </row>
    <row r="25" spans="1:11" ht="15" customHeight="1">
      <c r="A25" s="7">
        <v>18</v>
      </c>
      <c r="B25" s="42" t="s">
        <v>59</v>
      </c>
      <c r="C25" s="41">
        <v>114</v>
      </c>
      <c r="D25" s="7">
        <f t="shared" si="1"/>
        <v>19</v>
      </c>
      <c r="G25" s="1">
        <v>19</v>
      </c>
      <c r="H25" s="1">
        <v>19</v>
      </c>
      <c r="I25" s="1">
        <v>8</v>
      </c>
      <c r="K25" s="7">
        <f t="shared" si="0"/>
        <v>68</v>
      </c>
    </row>
    <row r="26" spans="1:11" ht="15" customHeight="1">
      <c r="A26" s="7">
        <v>19</v>
      </c>
      <c r="B26" s="25" t="s">
        <v>335</v>
      </c>
      <c r="C26" s="41">
        <f>90+6</f>
        <v>96</v>
      </c>
      <c r="D26" s="7">
        <f t="shared" si="1"/>
        <v>16</v>
      </c>
      <c r="K26" s="7">
        <f t="shared" si="0"/>
        <v>96</v>
      </c>
    </row>
    <row r="27" spans="1:11" ht="15" customHeight="1">
      <c r="A27" s="7">
        <v>20</v>
      </c>
      <c r="B27" s="42" t="s">
        <v>336</v>
      </c>
      <c r="C27" s="41">
        <v>12</v>
      </c>
      <c r="D27" s="7">
        <f t="shared" si="1"/>
        <v>2</v>
      </c>
      <c r="K27" s="7">
        <f t="shared" si="0"/>
        <v>12</v>
      </c>
    </row>
    <row r="28" spans="1:11" ht="15" customHeight="1">
      <c r="A28" s="7">
        <v>21</v>
      </c>
      <c r="B28" s="42" t="s">
        <v>337</v>
      </c>
      <c r="C28" s="41">
        <v>96</v>
      </c>
      <c r="D28" s="7">
        <f t="shared" si="1"/>
        <v>16</v>
      </c>
      <c r="G28" s="1">
        <v>16</v>
      </c>
      <c r="H28" s="1">
        <v>16</v>
      </c>
      <c r="I28" s="1">
        <v>8</v>
      </c>
      <c r="K28" s="7">
        <f t="shared" si="0"/>
        <v>56</v>
      </c>
    </row>
    <row r="29" spans="1:11" ht="15" customHeight="1">
      <c r="A29" s="7">
        <v>22</v>
      </c>
      <c r="B29" s="42" t="s">
        <v>338</v>
      </c>
      <c r="C29" s="41">
        <v>138</v>
      </c>
      <c r="D29" s="7">
        <v>20</v>
      </c>
      <c r="G29" s="1">
        <v>20</v>
      </c>
      <c r="H29" s="1">
        <v>20</v>
      </c>
      <c r="K29" s="7">
        <f t="shared" si="0"/>
        <v>98</v>
      </c>
    </row>
    <row r="30" spans="1:11" ht="15" customHeight="1">
      <c r="A30" s="7">
        <v>23</v>
      </c>
      <c r="B30" s="42" t="s">
        <v>339</v>
      </c>
      <c r="C30" s="41">
        <v>228</v>
      </c>
      <c r="D30" s="7">
        <f t="shared" si="1"/>
        <v>38</v>
      </c>
      <c r="G30" s="1">
        <v>38</v>
      </c>
      <c r="H30" s="1">
        <v>38</v>
      </c>
      <c r="I30" s="1">
        <v>14</v>
      </c>
      <c r="K30" s="7">
        <f t="shared" si="0"/>
        <v>138</v>
      </c>
    </row>
    <row r="31" spans="1:11" ht="15" customHeight="1">
      <c r="A31" s="7">
        <v>24</v>
      </c>
      <c r="B31" s="42" t="s">
        <v>340</v>
      </c>
      <c r="C31" s="41">
        <v>144</v>
      </c>
      <c r="D31" s="7">
        <f t="shared" si="1"/>
        <v>24</v>
      </c>
      <c r="I31" s="1">
        <v>13</v>
      </c>
      <c r="K31" s="7">
        <f t="shared" si="0"/>
        <v>131</v>
      </c>
    </row>
    <row r="32" spans="1:11" ht="15" customHeight="1">
      <c r="A32" s="7">
        <v>25</v>
      </c>
      <c r="B32" s="42" t="s">
        <v>341</v>
      </c>
      <c r="C32" s="41">
        <v>78</v>
      </c>
      <c r="D32" s="7">
        <f t="shared" si="1"/>
        <v>13</v>
      </c>
      <c r="I32" s="1">
        <v>6</v>
      </c>
      <c r="K32" s="7">
        <f t="shared" si="0"/>
        <v>72</v>
      </c>
    </row>
    <row r="33" spans="1:11" ht="15" customHeight="1">
      <c r="A33" s="7">
        <v>26</v>
      </c>
      <c r="B33" s="42" t="s">
        <v>342</v>
      </c>
      <c r="C33" s="41">
        <v>114</v>
      </c>
      <c r="D33" s="7">
        <f t="shared" si="1"/>
        <v>19</v>
      </c>
      <c r="G33" s="1">
        <v>19</v>
      </c>
      <c r="I33" s="1">
        <v>16</v>
      </c>
      <c r="K33" s="7">
        <f t="shared" si="0"/>
        <v>79</v>
      </c>
    </row>
    <row r="34" spans="1:11" ht="15" customHeight="1">
      <c r="A34" s="7">
        <v>27</v>
      </c>
      <c r="B34" s="42" t="s">
        <v>343</v>
      </c>
      <c r="C34" s="41">
        <v>240</v>
      </c>
      <c r="D34" s="7">
        <f t="shared" si="1"/>
        <v>40</v>
      </c>
      <c r="G34" s="1">
        <v>40</v>
      </c>
      <c r="H34" s="1">
        <v>40</v>
      </c>
      <c r="I34" s="1">
        <v>21</v>
      </c>
      <c r="K34" s="7">
        <f t="shared" si="0"/>
        <v>139</v>
      </c>
    </row>
    <row r="35" spans="1:11" ht="15" customHeight="1">
      <c r="A35" s="7">
        <v>28</v>
      </c>
      <c r="B35" s="42" t="s">
        <v>344</v>
      </c>
      <c r="C35" s="41">
        <v>108</v>
      </c>
      <c r="D35" s="7">
        <f t="shared" si="1"/>
        <v>18</v>
      </c>
      <c r="I35" s="1">
        <v>4</v>
      </c>
      <c r="K35" s="7">
        <f t="shared" si="0"/>
        <v>104</v>
      </c>
    </row>
    <row r="36" spans="1:11" ht="15" customHeight="1">
      <c r="A36" s="7">
        <v>29</v>
      </c>
      <c r="B36" s="42" t="s">
        <v>345</v>
      </c>
      <c r="C36" s="41">
        <v>120</v>
      </c>
      <c r="D36" s="7">
        <f t="shared" si="1"/>
        <v>20</v>
      </c>
      <c r="G36" s="1">
        <v>20</v>
      </c>
      <c r="H36" s="1">
        <v>20</v>
      </c>
      <c r="I36" s="1">
        <v>8</v>
      </c>
      <c r="K36" s="7">
        <f t="shared" si="0"/>
        <v>72</v>
      </c>
    </row>
    <row r="37" spans="1:11" ht="12.75">
      <c r="A37" s="7">
        <v>30</v>
      </c>
      <c r="B37" s="42" t="s">
        <v>346</v>
      </c>
      <c r="C37" s="41">
        <v>24</v>
      </c>
      <c r="D37" s="7">
        <f t="shared" si="1"/>
        <v>4</v>
      </c>
      <c r="G37" s="1">
        <v>4</v>
      </c>
      <c r="H37" s="1">
        <v>4</v>
      </c>
      <c r="I37" s="1">
        <v>4</v>
      </c>
      <c r="K37" s="7">
        <f t="shared" si="0"/>
        <v>12</v>
      </c>
    </row>
    <row r="38" spans="1:11" ht="12.75">
      <c r="A38" s="7">
        <v>31</v>
      </c>
      <c r="B38" s="42" t="s">
        <v>347</v>
      </c>
      <c r="C38" s="41">
        <v>114</v>
      </c>
      <c r="D38" s="7">
        <f t="shared" si="1"/>
        <v>19</v>
      </c>
      <c r="G38" s="1">
        <v>1</v>
      </c>
      <c r="I38" s="1">
        <v>14</v>
      </c>
      <c r="K38" s="7">
        <f t="shared" si="0"/>
        <v>99</v>
      </c>
    </row>
    <row r="39" spans="1:11" ht="12.75">
      <c r="A39" s="7">
        <v>32</v>
      </c>
      <c r="B39" s="42" t="s">
        <v>348</v>
      </c>
      <c r="C39" s="41">
        <f>D39*6</f>
        <v>6</v>
      </c>
      <c r="D39" s="7">
        <v>1</v>
      </c>
      <c r="G39" s="1">
        <v>1</v>
      </c>
      <c r="H39" s="1">
        <v>1</v>
      </c>
      <c r="I39" s="1">
        <v>1</v>
      </c>
      <c r="K39" s="7">
        <f t="shared" si="0"/>
        <v>3</v>
      </c>
    </row>
    <row r="40" spans="1:11" ht="12.75">
      <c r="A40" s="7">
        <v>33</v>
      </c>
      <c r="B40" s="42" t="s">
        <v>349</v>
      </c>
      <c r="C40" s="41">
        <f>D40*6</f>
        <v>18</v>
      </c>
      <c r="D40" s="7">
        <v>3</v>
      </c>
      <c r="G40" s="1">
        <v>2</v>
      </c>
      <c r="K40" s="7">
        <f t="shared" si="0"/>
        <v>16</v>
      </c>
    </row>
    <row r="41" spans="1:11" ht="12.75">
      <c r="A41" s="7">
        <v>34</v>
      </c>
      <c r="B41" s="42" t="s">
        <v>350</v>
      </c>
      <c r="C41" s="41">
        <v>114</v>
      </c>
      <c r="D41" s="7">
        <f t="shared" si="1"/>
        <v>19</v>
      </c>
      <c r="G41" s="1">
        <v>1</v>
      </c>
      <c r="I41" s="1">
        <v>9</v>
      </c>
      <c r="K41" s="7">
        <f t="shared" si="0"/>
        <v>104</v>
      </c>
    </row>
    <row r="42" spans="1:11" ht="12.75">
      <c r="A42" s="7">
        <v>35</v>
      </c>
      <c r="B42" s="42" t="s">
        <v>38</v>
      </c>
      <c r="C42" s="41">
        <v>114</v>
      </c>
      <c r="D42" s="7">
        <f t="shared" si="1"/>
        <v>19</v>
      </c>
      <c r="G42" s="1">
        <v>10</v>
      </c>
      <c r="H42" s="1">
        <v>10</v>
      </c>
      <c r="I42" s="1">
        <v>15</v>
      </c>
      <c r="K42" s="7">
        <f t="shared" si="0"/>
        <v>79</v>
      </c>
    </row>
    <row r="43" spans="1:11" ht="12.75">
      <c r="A43" s="7">
        <v>36</v>
      </c>
      <c r="B43" s="42" t="s">
        <v>351</v>
      </c>
      <c r="C43" s="41">
        <v>24</v>
      </c>
      <c r="D43" s="7">
        <f t="shared" si="1"/>
        <v>4</v>
      </c>
      <c r="G43" s="1">
        <v>4</v>
      </c>
      <c r="H43" s="1">
        <v>4</v>
      </c>
      <c r="I43" s="1">
        <v>2</v>
      </c>
      <c r="K43" s="7">
        <f t="shared" si="0"/>
        <v>14</v>
      </c>
    </row>
    <row r="44" spans="1:11" ht="12.75">
      <c r="A44" s="7">
        <v>37</v>
      </c>
      <c r="B44" s="42" t="s">
        <v>352</v>
      </c>
      <c r="C44" s="41">
        <v>1446</v>
      </c>
      <c r="D44" s="7">
        <f t="shared" si="1"/>
        <v>241</v>
      </c>
      <c r="G44" s="1">
        <v>241</v>
      </c>
      <c r="I44" s="1">
        <v>100</v>
      </c>
      <c r="J44" s="1">
        <v>50</v>
      </c>
      <c r="K44" s="7">
        <f t="shared" si="0"/>
        <v>1055</v>
      </c>
    </row>
    <row r="45" spans="1:11" ht="12.75">
      <c r="A45" s="7">
        <v>38</v>
      </c>
      <c r="B45" s="42" t="s">
        <v>353</v>
      </c>
      <c r="C45" s="41">
        <v>108</v>
      </c>
      <c r="D45" s="7">
        <f t="shared" si="1"/>
        <v>18</v>
      </c>
      <c r="I45" s="1">
        <v>10</v>
      </c>
      <c r="K45" s="7">
        <f t="shared" si="0"/>
        <v>98</v>
      </c>
    </row>
    <row r="46" spans="1:11" ht="12.75">
      <c r="A46" s="7">
        <v>39</v>
      </c>
      <c r="B46" s="42" t="s">
        <v>152</v>
      </c>
      <c r="C46" s="41">
        <v>204</v>
      </c>
      <c r="D46" s="7">
        <f t="shared" si="1"/>
        <v>34</v>
      </c>
      <c r="G46" s="1">
        <v>34</v>
      </c>
      <c r="H46" s="1">
        <v>34</v>
      </c>
      <c r="I46" s="1">
        <v>34</v>
      </c>
      <c r="K46" s="7">
        <f t="shared" si="0"/>
        <v>102</v>
      </c>
    </row>
    <row r="47" spans="1:11" ht="12.75">
      <c r="A47" s="7">
        <v>40</v>
      </c>
      <c r="B47" s="42" t="s">
        <v>109</v>
      </c>
      <c r="C47" s="41">
        <v>114</v>
      </c>
      <c r="D47" s="7">
        <f t="shared" si="1"/>
        <v>19</v>
      </c>
      <c r="G47" s="1">
        <v>19</v>
      </c>
      <c r="K47" s="7">
        <f t="shared" si="0"/>
        <v>95</v>
      </c>
    </row>
    <row r="48" spans="1:11" ht="12.75">
      <c r="A48" s="7">
        <v>41</v>
      </c>
      <c r="B48" s="42" t="s">
        <v>45</v>
      </c>
      <c r="C48" s="41">
        <v>276</v>
      </c>
      <c r="D48" s="7">
        <f t="shared" si="1"/>
        <v>46</v>
      </c>
      <c r="K48" s="7">
        <f t="shared" si="0"/>
        <v>276</v>
      </c>
    </row>
    <row r="49" spans="1:11" ht="12.75">
      <c r="A49" s="7">
        <v>42</v>
      </c>
      <c r="B49" s="42" t="s">
        <v>354</v>
      </c>
      <c r="C49" s="41">
        <v>78</v>
      </c>
      <c r="D49" s="7">
        <f t="shared" si="1"/>
        <v>13</v>
      </c>
      <c r="K49" s="7">
        <f t="shared" si="0"/>
        <v>78</v>
      </c>
    </row>
    <row r="50" spans="1:11" ht="12.75">
      <c r="A50" s="7">
        <v>43</v>
      </c>
      <c r="B50" s="42" t="s">
        <v>355</v>
      </c>
      <c r="C50" s="41">
        <v>132</v>
      </c>
      <c r="D50" s="7">
        <v>19</v>
      </c>
      <c r="G50" s="1">
        <v>19</v>
      </c>
      <c r="I50" s="1">
        <v>19</v>
      </c>
      <c r="J50" s="1">
        <v>19</v>
      </c>
      <c r="K50" s="7">
        <f t="shared" si="0"/>
        <v>75</v>
      </c>
    </row>
    <row r="51" spans="1:11" ht="12.75">
      <c r="A51" s="7">
        <v>44</v>
      </c>
      <c r="B51" s="42" t="s">
        <v>356</v>
      </c>
      <c r="C51" s="41">
        <v>180</v>
      </c>
      <c r="D51" s="7">
        <f t="shared" si="1"/>
        <v>30</v>
      </c>
      <c r="G51" s="8">
        <v>30</v>
      </c>
      <c r="I51" s="1">
        <f>8+6</f>
        <v>14</v>
      </c>
      <c r="K51" s="7">
        <f t="shared" si="0"/>
        <v>136</v>
      </c>
    </row>
    <row r="52" spans="1:11" ht="12.75">
      <c r="A52" s="7">
        <v>45</v>
      </c>
      <c r="B52" s="42" t="s">
        <v>357</v>
      </c>
      <c r="C52" s="41">
        <v>114</v>
      </c>
      <c r="D52" s="7">
        <f t="shared" si="1"/>
        <v>19</v>
      </c>
      <c r="K52" s="7">
        <f t="shared" si="0"/>
        <v>114</v>
      </c>
    </row>
    <row r="53" spans="1:11" ht="12.75">
      <c r="A53" s="7">
        <v>46</v>
      </c>
      <c r="B53" s="42" t="s">
        <v>358</v>
      </c>
      <c r="C53" s="41">
        <v>120</v>
      </c>
      <c r="D53" s="7">
        <f t="shared" si="1"/>
        <v>20</v>
      </c>
      <c r="I53" s="1">
        <v>8</v>
      </c>
      <c r="K53" s="7">
        <f t="shared" si="0"/>
        <v>112</v>
      </c>
    </row>
    <row r="54" spans="1:11" ht="12.75">
      <c r="A54" s="7">
        <v>47</v>
      </c>
      <c r="B54" s="42" t="s">
        <v>359</v>
      </c>
      <c r="C54" s="41">
        <v>138</v>
      </c>
      <c r="D54" s="7">
        <f t="shared" si="1"/>
        <v>23</v>
      </c>
      <c r="G54" s="1">
        <v>23</v>
      </c>
      <c r="K54" s="7">
        <f t="shared" si="0"/>
        <v>115</v>
      </c>
    </row>
    <row r="55" spans="1:11" ht="12.75">
      <c r="A55" s="7">
        <v>48</v>
      </c>
      <c r="B55" s="42" t="s">
        <v>360</v>
      </c>
      <c r="C55" s="41">
        <v>24</v>
      </c>
      <c r="D55" s="7">
        <f t="shared" si="1"/>
        <v>4</v>
      </c>
      <c r="G55" s="1">
        <v>4</v>
      </c>
      <c r="H55" s="1">
        <v>4</v>
      </c>
      <c r="I55" s="1">
        <v>4</v>
      </c>
      <c r="K55" s="7">
        <f t="shared" si="0"/>
        <v>12</v>
      </c>
    </row>
    <row r="56" spans="1:11" ht="12.75">
      <c r="A56" s="7">
        <v>49</v>
      </c>
      <c r="B56" s="42" t="s">
        <v>361</v>
      </c>
      <c r="C56" s="41">
        <v>18</v>
      </c>
      <c r="D56" s="7">
        <f t="shared" si="1"/>
        <v>3</v>
      </c>
      <c r="I56" s="1">
        <v>3</v>
      </c>
      <c r="K56" s="7">
        <f t="shared" si="0"/>
        <v>15</v>
      </c>
    </row>
    <row r="57" spans="1:11" ht="12.75">
      <c r="A57" s="7">
        <v>50</v>
      </c>
      <c r="B57" s="42" t="s">
        <v>362</v>
      </c>
      <c r="C57" s="41">
        <v>282</v>
      </c>
      <c r="D57" s="7">
        <f t="shared" si="1"/>
        <v>47</v>
      </c>
      <c r="I57" s="1">
        <v>47</v>
      </c>
      <c r="K57" s="7">
        <f t="shared" si="0"/>
        <v>235</v>
      </c>
    </row>
    <row r="58" spans="1:11" ht="12.75">
      <c r="A58" s="7">
        <v>51</v>
      </c>
      <c r="B58" s="42" t="s">
        <v>363</v>
      </c>
      <c r="C58" s="41">
        <v>276</v>
      </c>
      <c r="D58" s="7">
        <f t="shared" si="1"/>
        <v>46</v>
      </c>
      <c r="I58" s="1">
        <v>46</v>
      </c>
      <c r="K58" s="7">
        <f t="shared" si="0"/>
        <v>230</v>
      </c>
    </row>
    <row r="59" spans="1:11" ht="12.75">
      <c r="A59" s="7">
        <v>52</v>
      </c>
      <c r="B59" s="42" t="s">
        <v>364</v>
      </c>
      <c r="C59" s="41">
        <v>168</v>
      </c>
      <c r="D59" s="7">
        <f t="shared" si="1"/>
        <v>28</v>
      </c>
      <c r="I59" s="1">
        <v>28</v>
      </c>
      <c r="K59" s="7">
        <f t="shared" si="0"/>
        <v>140</v>
      </c>
    </row>
    <row r="60" spans="1:11" ht="12.75">
      <c r="A60" s="7">
        <v>53</v>
      </c>
      <c r="B60" s="42" t="s">
        <v>365</v>
      </c>
      <c r="C60" s="41">
        <v>156</v>
      </c>
      <c r="D60" s="7">
        <f t="shared" si="1"/>
        <v>26</v>
      </c>
      <c r="I60" s="1">
        <v>26</v>
      </c>
      <c r="K60" s="7">
        <f t="shared" si="0"/>
        <v>130</v>
      </c>
    </row>
    <row r="61" spans="1:11" ht="12.75">
      <c r="A61" s="7">
        <v>54</v>
      </c>
      <c r="B61" s="42" t="s">
        <v>366</v>
      </c>
      <c r="C61" s="41">
        <v>24</v>
      </c>
      <c r="D61" s="7">
        <f t="shared" si="1"/>
        <v>4</v>
      </c>
      <c r="K61" s="7">
        <f t="shared" si="0"/>
        <v>24</v>
      </c>
    </row>
    <row r="62" spans="1:11" ht="12.75">
      <c r="A62" s="7">
        <v>55</v>
      </c>
      <c r="B62" s="42" t="s">
        <v>367</v>
      </c>
      <c r="C62" s="41">
        <v>36</v>
      </c>
      <c r="D62" s="7">
        <f t="shared" si="1"/>
        <v>6</v>
      </c>
      <c r="K62" s="7">
        <f t="shared" si="0"/>
        <v>36</v>
      </c>
    </row>
    <row r="63" spans="1:11" ht="12.75">
      <c r="A63" s="7">
        <v>56</v>
      </c>
      <c r="B63" s="42" t="s">
        <v>368</v>
      </c>
      <c r="C63" s="41">
        <v>42</v>
      </c>
      <c r="D63" s="7">
        <f t="shared" si="1"/>
        <v>7</v>
      </c>
      <c r="K63" s="7">
        <f t="shared" si="0"/>
        <v>42</v>
      </c>
    </row>
    <row r="64" spans="1:11" ht="12.75">
      <c r="A64" s="7">
        <v>57</v>
      </c>
      <c r="B64" s="42" t="s">
        <v>369</v>
      </c>
      <c r="C64" s="41">
        <v>162</v>
      </c>
      <c r="D64" s="7">
        <v>80</v>
      </c>
      <c r="G64" s="1">
        <v>80</v>
      </c>
      <c r="H64" s="1">
        <v>80</v>
      </c>
      <c r="I64" s="1">
        <v>80</v>
      </c>
      <c r="K64" s="7">
        <f t="shared" si="0"/>
        <v>-78</v>
      </c>
    </row>
    <row r="65" spans="1:11" ht="12.75">
      <c r="A65" s="7">
        <v>58</v>
      </c>
      <c r="B65" s="42" t="s">
        <v>370</v>
      </c>
      <c r="C65" s="41">
        <v>90</v>
      </c>
      <c r="D65" s="7">
        <f t="shared" si="1"/>
        <v>15</v>
      </c>
      <c r="G65" s="1">
        <v>15</v>
      </c>
      <c r="H65" s="1">
        <v>15</v>
      </c>
      <c r="I65" s="1">
        <v>15</v>
      </c>
      <c r="K65" s="7">
        <f t="shared" si="0"/>
        <v>45</v>
      </c>
    </row>
    <row r="66" spans="1:11" ht="12.75">
      <c r="A66" s="7">
        <v>59</v>
      </c>
      <c r="B66" s="42" t="s">
        <v>371</v>
      </c>
      <c r="C66" s="41">
        <f>D66*6</f>
        <v>60</v>
      </c>
      <c r="D66" s="7">
        <v>10</v>
      </c>
      <c r="G66" s="1">
        <v>10</v>
      </c>
      <c r="H66" s="1">
        <v>10</v>
      </c>
      <c r="I66" s="1">
        <v>10</v>
      </c>
      <c r="K66" s="7">
        <f t="shared" si="0"/>
        <v>30</v>
      </c>
    </row>
    <row r="67" spans="1:11" ht="12.75">
      <c r="A67" s="7">
        <v>60</v>
      </c>
      <c r="B67" s="42" t="s">
        <v>372</v>
      </c>
      <c r="C67" s="41">
        <f>D67*6</f>
        <v>12</v>
      </c>
      <c r="D67" s="7">
        <v>2</v>
      </c>
      <c r="G67" s="1">
        <v>2</v>
      </c>
      <c r="H67" s="1">
        <v>2</v>
      </c>
      <c r="K67" s="7">
        <f t="shared" si="0"/>
        <v>8</v>
      </c>
    </row>
    <row r="68" spans="1:11" ht="12.75">
      <c r="A68" s="7">
        <v>61</v>
      </c>
      <c r="B68" s="42" t="s">
        <v>373</v>
      </c>
      <c r="C68" s="41">
        <f>D68*6</f>
        <v>420</v>
      </c>
      <c r="D68" s="7">
        <v>70</v>
      </c>
      <c r="G68" s="1">
        <v>70</v>
      </c>
      <c r="H68" s="1">
        <v>70</v>
      </c>
      <c r="K68" s="7">
        <f t="shared" si="0"/>
        <v>280</v>
      </c>
    </row>
    <row r="69" spans="2:11" ht="12.75">
      <c r="B69" s="42"/>
      <c r="C69" s="41"/>
      <c r="K69" s="7"/>
    </row>
    <row r="70" spans="2:11" ht="12.75">
      <c r="B70" s="2" t="s">
        <v>0</v>
      </c>
      <c r="C70" s="1"/>
      <c r="D70" s="1"/>
      <c r="K70" s="7"/>
    </row>
    <row r="71" spans="2:11" ht="25.5">
      <c r="B71" s="2" t="s">
        <v>374</v>
      </c>
      <c r="C71" s="2" t="s">
        <v>375</v>
      </c>
      <c r="D71" s="6" t="s">
        <v>376</v>
      </c>
      <c r="E71" s="5" t="s">
        <v>377</v>
      </c>
      <c r="F71" s="5" t="s">
        <v>375</v>
      </c>
      <c r="K71" s="7"/>
    </row>
    <row r="72" spans="4:11" ht="12.75">
      <c r="D72" s="1"/>
      <c r="K72" s="7"/>
    </row>
    <row r="73" spans="1:11" ht="12.75">
      <c r="A73" s="7">
        <v>62</v>
      </c>
      <c r="B73" s="1" t="s">
        <v>378</v>
      </c>
      <c r="C73" s="41">
        <f aca="true" t="shared" si="2" ref="C73:C80">D73*6</f>
        <v>4434</v>
      </c>
      <c r="D73" s="7">
        <f>500+125+114</f>
        <v>739</v>
      </c>
      <c r="E73" s="1" t="e">
        <f>D73*#REF!</f>
        <v>#REF!</v>
      </c>
      <c r="F73" s="1">
        <f aca="true" t="shared" si="3" ref="F73:F80">D73*6</f>
        <v>4434</v>
      </c>
      <c r="K73" s="7">
        <f aca="true" t="shared" si="4" ref="K73:K80">C73-G73-H73-I73-J73</f>
        <v>4434</v>
      </c>
    </row>
    <row r="74" spans="1:11" ht="12.75">
      <c r="A74" s="7">
        <v>63</v>
      </c>
      <c r="B74" s="10" t="s">
        <v>362</v>
      </c>
      <c r="C74" s="41">
        <f t="shared" si="2"/>
        <v>3126</v>
      </c>
      <c r="D74" s="7">
        <f>500+21</f>
        <v>521</v>
      </c>
      <c r="E74" s="1" t="e">
        <f>D74*#REF!</f>
        <v>#REF!</v>
      </c>
      <c r="F74" s="1">
        <f t="shared" si="3"/>
        <v>3126</v>
      </c>
      <c r="K74" s="7">
        <f t="shared" si="4"/>
        <v>3126</v>
      </c>
    </row>
    <row r="75" spans="1:11" ht="12.75">
      <c r="A75" s="7">
        <v>64</v>
      </c>
      <c r="B75" s="10" t="s">
        <v>363</v>
      </c>
      <c r="C75" s="41">
        <f t="shared" si="2"/>
        <v>4692</v>
      </c>
      <c r="D75" s="7">
        <f>500+125+157</f>
        <v>782</v>
      </c>
      <c r="E75" s="1" t="e">
        <f>D75*#REF!</f>
        <v>#REF!</v>
      </c>
      <c r="F75" s="1">
        <f t="shared" si="3"/>
        <v>4692</v>
      </c>
      <c r="K75" s="7">
        <f t="shared" si="4"/>
        <v>4692</v>
      </c>
    </row>
    <row r="76" spans="1:11" ht="12.75">
      <c r="A76" s="7">
        <v>65</v>
      </c>
      <c r="B76" s="10" t="s">
        <v>379</v>
      </c>
      <c r="C76" s="41">
        <f t="shared" si="2"/>
        <v>102</v>
      </c>
      <c r="D76" s="7">
        <v>17</v>
      </c>
      <c r="E76" s="1" t="e">
        <f>D76*#REF!</f>
        <v>#REF!</v>
      </c>
      <c r="F76" s="1">
        <f t="shared" si="3"/>
        <v>102</v>
      </c>
      <c r="K76" s="7">
        <f t="shared" si="4"/>
        <v>102</v>
      </c>
    </row>
    <row r="77" spans="1:11" ht="12.75">
      <c r="A77" s="7">
        <v>66</v>
      </c>
      <c r="B77" s="10" t="s">
        <v>366</v>
      </c>
      <c r="C77" s="41">
        <f t="shared" si="2"/>
        <v>690</v>
      </c>
      <c r="D77" s="7">
        <f>80+6+29</f>
        <v>115</v>
      </c>
      <c r="E77" s="1" t="e">
        <f>D77*#REF!</f>
        <v>#REF!</v>
      </c>
      <c r="F77" s="1">
        <f t="shared" si="3"/>
        <v>690</v>
      </c>
      <c r="K77" s="7">
        <f t="shared" si="4"/>
        <v>690</v>
      </c>
    </row>
    <row r="78" spans="1:11" ht="12.75">
      <c r="A78" s="7">
        <v>67</v>
      </c>
      <c r="B78" s="10" t="s">
        <v>380</v>
      </c>
      <c r="C78" s="41">
        <f t="shared" si="2"/>
        <v>174</v>
      </c>
      <c r="D78" s="7">
        <f>16+13</f>
        <v>29</v>
      </c>
      <c r="E78" s="1" t="e">
        <f>D78*#REF!</f>
        <v>#REF!</v>
      </c>
      <c r="F78" s="1">
        <f t="shared" si="3"/>
        <v>174</v>
      </c>
      <c r="K78" s="7">
        <f t="shared" si="4"/>
        <v>174</v>
      </c>
    </row>
    <row r="79" spans="1:11" ht="12.75">
      <c r="A79" s="7">
        <v>68</v>
      </c>
      <c r="B79" s="10" t="s">
        <v>381</v>
      </c>
      <c r="C79" s="41">
        <f t="shared" si="2"/>
        <v>636</v>
      </c>
      <c r="D79" s="7">
        <f>25*3+31</f>
        <v>106</v>
      </c>
      <c r="E79" s="1" t="e">
        <f>D79*#REF!</f>
        <v>#REF!</v>
      </c>
      <c r="F79" s="1">
        <f t="shared" si="3"/>
        <v>636</v>
      </c>
      <c r="K79" s="7">
        <f t="shared" si="4"/>
        <v>636</v>
      </c>
    </row>
    <row r="80" spans="1:11" ht="12.75">
      <c r="A80" s="7">
        <v>69</v>
      </c>
      <c r="B80" s="10" t="s">
        <v>365</v>
      </c>
      <c r="C80" s="41">
        <f t="shared" si="2"/>
        <v>4182</v>
      </c>
      <c r="D80" s="7">
        <f>55*10+98+49</f>
        <v>697</v>
      </c>
      <c r="E80" s="1" t="e">
        <f>D80*#REF!</f>
        <v>#REF!</v>
      </c>
      <c r="F80" s="1">
        <f t="shared" si="3"/>
        <v>4182</v>
      </c>
      <c r="G80" s="1">
        <v>250</v>
      </c>
      <c r="K80" s="7">
        <f t="shared" si="4"/>
        <v>3932</v>
      </c>
    </row>
    <row r="140" ht="12.75">
      <c r="B140" s="2"/>
    </row>
    <row r="145" ht="12.75">
      <c r="B145" s="44"/>
    </row>
  </sheetData>
  <sheetProtection/>
  <mergeCells count="2">
    <mergeCell ref="B1:F1"/>
    <mergeCell ref="B3:F3"/>
  </mergeCells>
  <printOptions gridLines="1" horizontalCentered="1"/>
  <pageMargins left="0.5118110236220472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:I65536"/>
    </sheetView>
  </sheetViews>
  <sheetFormatPr defaultColWidth="9.140625" defaultRowHeight="15"/>
  <cols>
    <col min="1" max="1" width="9.140625" style="45" customWidth="1"/>
    <col min="2" max="2" width="38.57421875" style="45" bestFit="1" customWidth="1"/>
    <col min="3" max="3" width="0" style="50" hidden="1" customWidth="1"/>
    <col min="4" max="4" width="11.57421875" style="50" hidden="1" customWidth="1"/>
    <col min="5" max="5" width="9.57421875" style="45" hidden="1" customWidth="1"/>
    <col min="6" max="6" width="12.8515625" style="45" hidden="1" customWidth="1"/>
    <col min="7" max="8" width="0" style="45" hidden="1" customWidth="1"/>
    <col min="9" max="9" width="9.140625" style="48" customWidth="1"/>
    <col min="10" max="16384" width="9.140625" style="45" customWidth="1"/>
  </cols>
  <sheetData>
    <row r="1" spans="2:5" ht="12.75">
      <c r="B1" s="46" t="s">
        <v>0</v>
      </c>
      <c r="C1" s="46"/>
      <c r="D1" s="46"/>
      <c r="E1" s="47"/>
    </row>
    <row r="2" ht="15.75">
      <c r="B2" s="49" t="s">
        <v>382</v>
      </c>
    </row>
    <row r="3" spans="1:9" ht="25.5">
      <c r="A3" s="51">
        <v>56</v>
      </c>
      <c r="B3" s="47" t="s">
        <v>383</v>
      </c>
      <c r="C3" s="52" t="s">
        <v>3</v>
      </c>
      <c r="D3" s="52" t="s">
        <v>4</v>
      </c>
      <c r="E3" s="53" t="s">
        <v>5</v>
      </c>
      <c r="F3" s="52" t="s">
        <v>6</v>
      </c>
      <c r="G3" s="53" t="s">
        <v>7</v>
      </c>
      <c r="H3" s="53" t="s">
        <v>8</v>
      </c>
      <c r="I3" s="54" t="s">
        <v>9</v>
      </c>
    </row>
    <row r="6" spans="1:9" ht="12.75">
      <c r="A6" s="50">
        <v>1</v>
      </c>
      <c r="B6" s="45" t="s">
        <v>384</v>
      </c>
      <c r="C6" s="50">
        <f aca="true" t="shared" si="0" ref="C6:C11">D6*6</f>
        <v>18</v>
      </c>
      <c r="D6" s="50">
        <v>3</v>
      </c>
      <c r="E6" s="50">
        <v>3</v>
      </c>
      <c r="F6" s="50">
        <v>3</v>
      </c>
      <c r="G6" s="50">
        <v>3</v>
      </c>
      <c r="I6" s="55">
        <f>C6-E6-F6-G6-H6</f>
        <v>9</v>
      </c>
    </row>
    <row r="7" spans="1:9" ht="12.75">
      <c r="A7" s="50">
        <v>2</v>
      </c>
      <c r="B7" s="45" t="s">
        <v>385</v>
      </c>
      <c r="C7" s="50">
        <f t="shared" si="0"/>
        <v>84</v>
      </c>
      <c r="D7" s="50">
        <f>11+3</f>
        <v>14</v>
      </c>
      <c r="E7" s="50">
        <f>11+3</f>
        <v>14</v>
      </c>
      <c r="F7" s="50">
        <f>11+3</f>
        <v>14</v>
      </c>
      <c r="G7" s="50">
        <f>11+3</f>
        <v>14</v>
      </c>
      <c r="I7" s="55">
        <f aca="true" t="shared" si="1" ref="I7:I70">C7-E7-F7-G7-H7</f>
        <v>42</v>
      </c>
    </row>
    <row r="8" spans="1:9" ht="12.75">
      <c r="A8" s="50">
        <v>3</v>
      </c>
      <c r="B8" s="45" t="s">
        <v>386</v>
      </c>
      <c r="C8" s="50">
        <f t="shared" si="0"/>
        <v>48</v>
      </c>
      <c r="D8" s="50">
        <v>8</v>
      </c>
      <c r="E8" s="50">
        <v>8</v>
      </c>
      <c r="F8" s="50">
        <v>8</v>
      </c>
      <c r="G8" s="50">
        <v>8</v>
      </c>
      <c r="I8" s="55">
        <f t="shared" si="1"/>
        <v>24</v>
      </c>
    </row>
    <row r="9" spans="1:9" ht="12.75">
      <c r="A9" s="50">
        <v>4</v>
      </c>
      <c r="B9" s="45" t="s">
        <v>387</v>
      </c>
      <c r="C9" s="50">
        <f t="shared" si="0"/>
        <v>24</v>
      </c>
      <c r="D9" s="50">
        <v>4</v>
      </c>
      <c r="E9" s="50">
        <v>4</v>
      </c>
      <c r="F9" s="50">
        <v>4</v>
      </c>
      <c r="G9" s="50">
        <v>4</v>
      </c>
      <c r="I9" s="55">
        <f t="shared" si="1"/>
        <v>12</v>
      </c>
    </row>
    <row r="10" spans="1:9" ht="12.75">
      <c r="A10" s="50">
        <v>5</v>
      </c>
      <c r="B10" s="45" t="s">
        <v>388</v>
      </c>
      <c r="C10" s="50">
        <f t="shared" si="0"/>
        <v>6</v>
      </c>
      <c r="D10" s="50">
        <v>1</v>
      </c>
      <c r="E10" s="50">
        <v>1</v>
      </c>
      <c r="F10" s="50">
        <v>1</v>
      </c>
      <c r="G10" s="50">
        <v>1</v>
      </c>
      <c r="I10" s="55">
        <f t="shared" si="1"/>
        <v>3</v>
      </c>
    </row>
    <row r="11" spans="1:9" ht="12.75">
      <c r="A11" s="50">
        <v>6</v>
      </c>
      <c r="B11" s="45" t="s">
        <v>389</v>
      </c>
      <c r="C11" s="50">
        <f t="shared" si="0"/>
        <v>24</v>
      </c>
      <c r="D11" s="50">
        <v>4</v>
      </c>
      <c r="E11" s="50">
        <v>4</v>
      </c>
      <c r="F11" s="50">
        <v>4</v>
      </c>
      <c r="G11" s="50">
        <v>4</v>
      </c>
      <c r="I11" s="55">
        <f t="shared" si="1"/>
        <v>12</v>
      </c>
    </row>
    <row r="12" spans="5:9" ht="12.75">
      <c r="E12" s="50"/>
      <c r="F12" s="50"/>
      <c r="G12" s="50"/>
      <c r="I12" s="55">
        <f t="shared" si="1"/>
        <v>0</v>
      </c>
    </row>
    <row r="13" spans="1:9" ht="12.75">
      <c r="A13" s="50">
        <v>7</v>
      </c>
      <c r="B13" s="45" t="s">
        <v>390</v>
      </c>
      <c r="C13" s="50">
        <f aca="true" t="shared" si="2" ref="C13:C49">D13*6</f>
        <v>6</v>
      </c>
      <c r="D13" s="50">
        <v>1</v>
      </c>
      <c r="E13" s="50">
        <v>1</v>
      </c>
      <c r="F13" s="50">
        <v>1</v>
      </c>
      <c r="G13" s="50">
        <v>1</v>
      </c>
      <c r="I13" s="55">
        <f t="shared" si="1"/>
        <v>3</v>
      </c>
    </row>
    <row r="14" spans="1:9" ht="12.75">
      <c r="A14" s="50">
        <v>8</v>
      </c>
      <c r="B14" s="45" t="s">
        <v>391</v>
      </c>
      <c r="C14" s="50">
        <f t="shared" si="2"/>
        <v>90</v>
      </c>
      <c r="D14" s="50">
        <v>15</v>
      </c>
      <c r="E14" s="50">
        <v>15</v>
      </c>
      <c r="F14" s="50">
        <v>15</v>
      </c>
      <c r="G14" s="50">
        <v>15</v>
      </c>
      <c r="I14" s="55">
        <f t="shared" si="1"/>
        <v>45</v>
      </c>
    </row>
    <row r="15" spans="1:9" ht="12.75">
      <c r="A15" s="50">
        <v>9</v>
      </c>
      <c r="B15" s="45" t="s">
        <v>392</v>
      </c>
      <c r="C15" s="50">
        <f t="shared" si="2"/>
        <v>96</v>
      </c>
      <c r="D15" s="50">
        <v>16</v>
      </c>
      <c r="E15" s="50">
        <v>16</v>
      </c>
      <c r="F15" s="50">
        <v>16</v>
      </c>
      <c r="G15" s="50">
        <v>16</v>
      </c>
      <c r="I15" s="55">
        <f t="shared" si="1"/>
        <v>48</v>
      </c>
    </row>
    <row r="16" spans="1:9" ht="12.75">
      <c r="A16" s="50">
        <v>10</v>
      </c>
      <c r="B16" s="45" t="s">
        <v>393</v>
      </c>
      <c r="C16" s="50">
        <f t="shared" si="2"/>
        <v>6</v>
      </c>
      <c r="D16" s="50">
        <v>1</v>
      </c>
      <c r="E16" s="50">
        <v>1</v>
      </c>
      <c r="F16" s="50">
        <v>1</v>
      </c>
      <c r="G16" s="50">
        <v>1</v>
      </c>
      <c r="I16" s="55">
        <f t="shared" si="1"/>
        <v>3</v>
      </c>
    </row>
    <row r="17" spans="1:9" ht="12.75">
      <c r="A17" s="50">
        <v>11</v>
      </c>
      <c r="B17" s="45" t="s">
        <v>394</v>
      </c>
      <c r="C17" s="50">
        <f t="shared" si="2"/>
        <v>6</v>
      </c>
      <c r="D17" s="50">
        <v>1</v>
      </c>
      <c r="E17" s="50">
        <v>1</v>
      </c>
      <c r="F17" s="50">
        <v>1</v>
      </c>
      <c r="G17" s="50">
        <v>1</v>
      </c>
      <c r="I17" s="55">
        <f t="shared" si="1"/>
        <v>3</v>
      </c>
    </row>
    <row r="18" spans="1:9" ht="12.75">
      <c r="A18" s="50">
        <v>12</v>
      </c>
      <c r="B18" s="45" t="s">
        <v>319</v>
      </c>
      <c r="C18" s="50">
        <f t="shared" si="2"/>
        <v>12</v>
      </c>
      <c r="D18" s="50">
        <v>2</v>
      </c>
      <c r="E18" s="50">
        <v>2</v>
      </c>
      <c r="F18" s="50">
        <v>2</v>
      </c>
      <c r="G18" s="50">
        <v>2</v>
      </c>
      <c r="I18" s="55">
        <f t="shared" si="1"/>
        <v>6</v>
      </c>
    </row>
    <row r="19" spans="1:9" ht="12.75">
      <c r="A19" s="50">
        <v>13</v>
      </c>
      <c r="B19" s="45" t="s">
        <v>395</v>
      </c>
      <c r="C19" s="50">
        <f t="shared" si="2"/>
        <v>354</v>
      </c>
      <c r="D19" s="50">
        <f>24+35</f>
        <v>59</v>
      </c>
      <c r="E19" s="50">
        <f>24+35</f>
        <v>59</v>
      </c>
      <c r="F19" s="50">
        <f>24+35</f>
        <v>59</v>
      </c>
      <c r="G19" s="50">
        <f>24+35</f>
        <v>59</v>
      </c>
      <c r="I19" s="55">
        <f t="shared" si="1"/>
        <v>177</v>
      </c>
    </row>
    <row r="20" spans="1:9" ht="12.75">
      <c r="A20" s="50">
        <v>14</v>
      </c>
      <c r="B20" s="45" t="s">
        <v>396</v>
      </c>
      <c r="C20" s="50">
        <f t="shared" si="2"/>
        <v>12</v>
      </c>
      <c r="D20" s="50">
        <v>2</v>
      </c>
      <c r="E20" s="50">
        <v>2</v>
      </c>
      <c r="F20" s="50">
        <v>2</v>
      </c>
      <c r="G20" s="50">
        <v>2</v>
      </c>
      <c r="I20" s="55">
        <f t="shared" si="1"/>
        <v>6</v>
      </c>
    </row>
    <row r="21" spans="1:9" ht="12.75">
      <c r="A21" s="50">
        <v>15</v>
      </c>
      <c r="B21" s="45" t="s">
        <v>397</v>
      </c>
      <c r="C21" s="50">
        <f t="shared" si="2"/>
        <v>18</v>
      </c>
      <c r="D21" s="50">
        <v>3</v>
      </c>
      <c r="E21" s="50">
        <v>3</v>
      </c>
      <c r="F21" s="50">
        <v>3</v>
      </c>
      <c r="G21" s="50">
        <v>3</v>
      </c>
      <c r="I21" s="55">
        <f t="shared" si="1"/>
        <v>9</v>
      </c>
    </row>
    <row r="22" spans="1:9" ht="12.75">
      <c r="A22" s="50">
        <v>16</v>
      </c>
      <c r="B22" s="45" t="s">
        <v>398</v>
      </c>
      <c r="C22" s="50">
        <f t="shared" si="2"/>
        <v>108</v>
      </c>
      <c r="D22" s="50">
        <v>18</v>
      </c>
      <c r="E22" s="50">
        <v>18</v>
      </c>
      <c r="F22" s="50">
        <v>18</v>
      </c>
      <c r="G22" s="50">
        <v>18</v>
      </c>
      <c r="I22" s="55">
        <f t="shared" si="1"/>
        <v>54</v>
      </c>
    </row>
    <row r="23" spans="1:9" ht="12.75">
      <c r="A23" s="50">
        <v>17</v>
      </c>
      <c r="B23" s="45" t="s">
        <v>399</v>
      </c>
      <c r="C23" s="50">
        <f t="shared" si="2"/>
        <v>72</v>
      </c>
      <c r="D23" s="50">
        <v>12</v>
      </c>
      <c r="E23" s="50">
        <v>12</v>
      </c>
      <c r="F23" s="50">
        <v>12</v>
      </c>
      <c r="G23" s="50">
        <v>12</v>
      </c>
      <c r="I23" s="55">
        <f t="shared" si="1"/>
        <v>36</v>
      </c>
    </row>
    <row r="24" spans="1:9" ht="12.75">
      <c r="A24" s="50">
        <v>18</v>
      </c>
      <c r="B24" s="45" t="s">
        <v>400</v>
      </c>
      <c r="C24" s="50">
        <f t="shared" si="2"/>
        <v>18</v>
      </c>
      <c r="D24" s="50">
        <v>3</v>
      </c>
      <c r="E24" s="50">
        <v>3</v>
      </c>
      <c r="F24" s="50">
        <v>3</v>
      </c>
      <c r="G24" s="50">
        <v>3</v>
      </c>
      <c r="I24" s="55">
        <f t="shared" si="1"/>
        <v>9</v>
      </c>
    </row>
    <row r="25" spans="1:9" ht="12.75">
      <c r="A25" s="50">
        <v>19</v>
      </c>
      <c r="B25" s="45" t="s">
        <v>401</v>
      </c>
      <c r="C25" s="50">
        <f t="shared" si="2"/>
        <v>6</v>
      </c>
      <c r="D25" s="50">
        <v>1</v>
      </c>
      <c r="E25" s="50">
        <v>1</v>
      </c>
      <c r="F25" s="50">
        <v>1</v>
      </c>
      <c r="G25" s="50">
        <v>1</v>
      </c>
      <c r="I25" s="55">
        <f t="shared" si="1"/>
        <v>3</v>
      </c>
    </row>
    <row r="26" spans="1:9" ht="12.75">
      <c r="A26" s="50">
        <v>20</v>
      </c>
      <c r="B26" s="45" t="s">
        <v>402</v>
      </c>
      <c r="C26" s="50">
        <f t="shared" si="2"/>
        <v>12</v>
      </c>
      <c r="D26" s="50">
        <v>2</v>
      </c>
      <c r="E26" s="50">
        <v>2</v>
      </c>
      <c r="F26" s="50">
        <v>2</v>
      </c>
      <c r="G26" s="50">
        <v>2</v>
      </c>
      <c r="I26" s="55">
        <f t="shared" si="1"/>
        <v>6</v>
      </c>
    </row>
    <row r="27" spans="1:9" ht="12.75">
      <c r="A27" s="50">
        <v>21</v>
      </c>
      <c r="B27" s="45" t="s">
        <v>403</v>
      </c>
      <c r="C27" s="50">
        <f t="shared" si="2"/>
        <v>24</v>
      </c>
      <c r="D27" s="50">
        <v>4</v>
      </c>
      <c r="E27" s="50">
        <v>4</v>
      </c>
      <c r="F27" s="50">
        <v>4</v>
      </c>
      <c r="G27" s="50">
        <v>4</v>
      </c>
      <c r="I27" s="55">
        <f t="shared" si="1"/>
        <v>12</v>
      </c>
    </row>
    <row r="28" spans="1:9" ht="12.75">
      <c r="A28" s="50">
        <v>22</v>
      </c>
      <c r="B28" s="45" t="s">
        <v>404</v>
      </c>
      <c r="C28" s="50">
        <f t="shared" si="2"/>
        <v>24</v>
      </c>
      <c r="D28" s="50">
        <v>4</v>
      </c>
      <c r="E28" s="50">
        <v>4</v>
      </c>
      <c r="F28" s="50">
        <v>4</v>
      </c>
      <c r="G28" s="50">
        <v>4</v>
      </c>
      <c r="I28" s="55">
        <f t="shared" si="1"/>
        <v>12</v>
      </c>
    </row>
    <row r="29" spans="1:9" ht="12.75">
      <c r="A29" s="50">
        <v>23</v>
      </c>
      <c r="B29" s="45" t="s">
        <v>405</v>
      </c>
      <c r="C29" s="50">
        <f t="shared" si="2"/>
        <v>24</v>
      </c>
      <c r="D29" s="50">
        <v>4</v>
      </c>
      <c r="E29" s="50">
        <v>4</v>
      </c>
      <c r="F29" s="50">
        <v>4</v>
      </c>
      <c r="G29" s="50">
        <v>4</v>
      </c>
      <c r="I29" s="55">
        <f t="shared" si="1"/>
        <v>12</v>
      </c>
    </row>
    <row r="30" spans="1:9" ht="12.75">
      <c r="A30" s="50">
        <v>24</v>
      </c>
      <c r="B30" s="45" t="s">
        <v>406</v>
      </c>
      <c r="C30" s="50">
        <f t="shared" si="2"/>
        <v>168</v>
      </c>
      <c r="D30" s="50">
        <v>28</v>
      </c>
      <c r="E30" s="50">
        <v>28</v>
      </c>
      <c r="F30" s="50">
        <v>28</v>
      </c>
      <c r="G30" s="50">
        <v>28</v>
      </c>
      <c r="I30" s="55">
        <f t="shared" si="1"/>
        <v>84</v>
      </c>
    </row>
    <row r="31" spans="1:9" ht="12.75">
      <c r="A31" s="50">
        <v>25</v>
      </c>
      <c r="B31" s="45" t="s">
        <v>407</v>
      </c>
      <c r="C31" s="50">
        <f t="shared" si="2"/>
        <v>468</v>
      </c>
      <c r="D31" s="50">
        <f>32+21+15+10</f>
        <v>78</v>
      </c>
      <c r="E31" s="50">
        <f>32+21+15+10</f>
        <v>78</v>
      </c>
      <c r="F31" s="50">
        <f>32+21+15+10</f>
        <v>78</v>
      </c>
      <c r="G31" s="50">
        <f>32+21+15+10</f>
        <v>78</v>
      </c>
      <c r="I31" s="55">
        <f t="shared" si="1"/>
        <v>234</v>
      </c>
    </row>
    <row r="32" spans="1:9" ht="12.75">
      <c r="A32" s="50">
        <v>26</v>
      </c>
      <c r="B32" s="45" t="s">
        <v>408</v>
      </c>
      <c r="C32" s="50">
        <f t="shared" si="2"/>
        <v>96</v>
      </c>
      <c r="D32" s="50">
        <v>16</v>
      </c>
      <c r="E32" s="50">
        <v>16</v>
      </c>
      <c r="F32" s="50">
        <v>16</v>
      </c>
      <c r="G32" s="50">
        <v>16</v>
      </c>
      <c r="I32" s="55">
        <f t="shared" si="1"/>
        <v>48</v>
      </c>
    </row>
    <row r="33" spans="1:9" ht="12.75">
      <c r="A33" s="50">
        <v>27</v>
      </c>
      <c r="B33" s="45" t="s">
        <v>409</v>
      </c>
      <c r="C33" s="50">
        <f t="shared" si="2"/>
        <v>168</v>
      </c>
      <c r="D33" s="50">
        <f>18+10</f>
        <v>28</v>
      </c>
      <c r="E33" s="50">
        <f>18+10</f>
        <v>28</v>
      </c>
      <c r="F33" s="50">
        <f>18+10</f>
        <v>28</v>
      </c>
      <c r="G33" s="50">
        <f>18+10</f>
        <v>28</v>
      </c>
      <c r="I33" s="55">
        <f t="shared" si="1"/>
        <v>84</v>
      </c>
    </row>
    <row r="34" spans="1:9" ht="12.75">
      <c r="A34" s="50">
        <v>28</v>
      </c>
      <c r="B34" s="45" t="s">
        <v>410</v>
      </c>
      <c r="C34" s="50">
        <f t="shared" si="2"/>
        <v>474</v>
      </c>
      <c r="D34" s="50">
        <f>14+65</f>
        <v>79</v>
      </c>
      <c r="E34" s="50">
        <f>14+65</f>
        <v>79</v>
      </c>
      <c r="F34" s="50">
        <f>14+65</f>
        <v>79</v>
      </c>
      <c r="G34" s="50">
        <f>14+65</f>
        <v>79</v>
      </c>
      <c r="I34" s="55">
        <f t="shared" si="1"/>
        <v>237</v>
      </c>
    </row>
    <row r="35" spans="1:9" ht="12.75">
      <c r="A35" s="50">
        <v>29</v>
      </c>
      <c r="B35" s="45" t="s">
        <v>411</v>
      </c>
      <c r="C35" s="50">
        <f t="shared" si="2"/>
        <v>24</v>
      </c>
      <c r="D35" s="50">
        <v>4</v>
      </c>
      <c r="E35" s="50">
        <v>4</v>
      </c>
      <c r="F35" s="50">
        <v>4</v>
      </c>
      <c r="G35" s="50">
        <v>4</v>
      </c>
      <c r="I35" s="55">
        <f t="shared" si="1"/>
        <v>12</v>
      </c>
    </row>
    <row r="36" spans="1:9" ht="12.75">
      <c r="A36" s="50">
        <v>30</v>
      </c>
      <c r="B36" s="45" t="s">
        <v>412</v>
      </c>
      <c r="C36" s="50">
        <f t="shared" si="2"/>
        <v>90</v>
      </c>
      <c r="D36" s="50">
        <v>15</v>
      </c>
      <c r="E36" s="50">
        <v>15</v>
      </c>
      <c r="F36" s="50">
        <v>15</v>
      </c>
      <c r="G36" s="50">
        <v>15</v>
      </c>
      <c r="I36" s="55">
        <f t="shared" si="1"/>
        <v>45</v>
      </c>
    </row>
    <row r="37" spans="1:9" ht="12.75">
      <c r="A37" s="50">
        <v>31</v>
      </c>
      <c r="B37" s="45" t="s">
        <v>413</v>
      </c>
      <c r="C37" s="50">
        <f t="shared" si="2"/>
        <v>42</v>
      </c>
      <c r="D37" s="50">
        <f>4+3</f>
        <v>7</v>
      </c>
      <c r="E37" s="50">
        <f>4+3</f>
        <v>7</v>
      </c>
      <c r="F37" s="50">
        <f>4+3</f>
        <v>7</v>
      </c>
      <c r="G37" s="50">
        <f>4+3</f>
        <v>7</v>
      </c>
      <c r="I37" s="55">
        <f t="shared" si="1"/>
        <v>21</v>
      </c>
    </row>
    <row r="38" spans="1:9" ht="12.75">
      <c r="A38" s="50">
        <v>32</v>
      </c>
      <c r="B38" s="45" t="s">
        <v>414</v>
      </c>
      <c r="C38" s="50">
        <f t="shared" si="2"/>
        <v>18</v>
      </c>
      <c r="D38" s="50">
        <v>3</v>
      </c>
      <c r="E38" s="50">
        <v>3</v>
      </c>
      <c r="F38" s="50">
        <v>3</v>
      </c>
      <c r="G38" s="50">
        <v>3</v>
      </c>
      <c r="I38" s="55">
        <f t="shared" si="1"/>
        <v>9</v>
      </c>
    </row>
    <row r="39" spans="1:9" ht="12.75">
      <c r="A39" s="50">
        <v>33</v>
      </c>
      <c r="B39" s="45" t="s">
        <v>415</v>
      </c>
      <c r="C39" s="50">
        <f t="shared" si="2"/>
        <v>24</v>
      </c>
      <c r="D39" s="50">
        <v>4</v>
      </c>
      <c r="E39" s="50">
        <v>4</v>
      </c>
      <c r="F39" s="50">
        <v>4</v>
      </c>
      <c r="G39" s="50">
        <v>4</v>
      </c>
      <c r="I39" s="55">
        <f t="shared" si="1"/>
        <v>12</v>
      </c>
    </row>
    <row r="40" spans="1:9" ht="12.75">
      <c r="A40" s="50">
        <v>34</v>
      </c>
      <c r="B40" s="45" t="s">
        <v>416</v>
      </c>
      <c r="C40" s="50">
        <f t="shared" si="2"/>
        <v>60</v>
      </c>
      <c r="D40" s="50">
        <v>10</v>
      </c>
      <c r="E40" s="50">
        <v>10</v>
      </c>
      <c r="F40" s="50">
        <v>10</v>
      </c>
      <c r="G40" s="50">
        <v>10</v>
      </c>
      <c r="I40" s="55">
        <f t="shared" si="1"/>
        <v>30</v>
      </c>
    </row>
    <row r="41" spans="1:9" ht="12.75">
      <c r="A41" s="50">
        <v>35</v>
      </c>
      <c r="B41" s="45" t="s">
        <v>417</v>
      </c>
      <c r="C41" s="50">
        <f t="shared" si="2"/>
        <v>60</v>
      </c>
      <c r="D41" s="50">
        <v>10</v>
      </c>
      <c r="E41" s="50">
        <v>10</v>
      </c>
      <c r="F41" s="50">
        <v>10</v>
      </c>
      <c r="G41" s="50">
        <v>10</v>
      </c>
      <c r="I41" s="55">
        <f t="shared" si="1"/>
        <v>30</v>
      </c>
    </row>
    <row r="42" spans="1:9" ht="12.75">
      <c r="A42" s="50">
        <v>36</v>
      </c>
      <c r="B42" s="45" t="s">
        <v>418</v>
      </c>
      <c r="C42" s="50">
        <f t="shared" si="2"/>
        <v>42</v>
      </c>
      <c r="D42" s="50">
        <v>7</v>
      </c>
      <c r="E42" s="50">
        <v>7</v>
      </c>
      <c r="F42" s="50">
        <v>7</v>
      </c>
      <c r="G42" s="50">
        <v>7</v>
      </c>
      <c r="I42" s="55">
        <f t="shared" si="1"/>
        <v>21</v>
      </c>
    </row>
    <row r="43" spans="1:9" ht="12.75">
      <c r="A43" s="50">
        <v>37</v>
      </c>
      <c r="B43" s="45" t="s">
        <v>419</v>
      </c>
      <c r="C43" s="50">
        <f t="shared" si="2"/>
        <v>12</v>
      </c>
      <c r="D43" s="50">
        <v>2</v>
      </c>
      <c r="E43" s="50">
        <v>2</v>
      </c>
      <c r="F43" s="50">
        <v>2</v>
      </c>
      <c r="G43" s="50">
        <v>2</v>
      </c>
      <c r="I43" s="55">
        <f t="shared" si="1"/>
        <v>6</v>
      </c>
    </row>
    <row r="44" spans="1:9" ht="12.75">
      <c r="A44" s="50">
        <v>38</v>
      </c>
      <c r="B44" s="45" t="s">
        <v>420</v>
      </c>
      <c r="C44" s="50">
        <f t="shared" si="2"/>
        <v>48</v>
      </c>
      <c r="D44" s="50">
        <f>4+4</f>
        <v>8</v>
      </c>
      <c r="E44" s="50">
        <f>4+4</f>
        <v>8</v>
      </c>
      <c r="F44" s="50">
        <f>4+4</f>
        <v>8</v>
      </c>
      <c r="G44" s="50">
        <f>4+4</f>
        <v>8</v>
      </c>
      <c r="I44" s="55">
        <f t="shared" si="1"/>
        <v>24</v>
      </c>
    </row>
    <row r="45" spans="1:9" ht="12.75">
      <c r="A45" s="50">
        <v>39</v>
      </c>
      <c r="B45" s="45" t="s">
        <v>421</v>
      </c>
      <c r="C45" s="50">
        <f t="shared" si="2"/>
        <v>384</v>
      </c>
      <c r="D45" s="50">
        <f>10+9+3+8+6+4+10+1+5+8</f>
        <v>64</v>
      </c>
      <c r="E45" s="50">
        <f>10+9+3+8+6+4+10+1+5+8</f>
        <v>64</v>
      </c>
      <c r="F45" s="50">
        <f>10+9+3+8+6+4+10+1+5+8</f>
        <v>64</v>
      </c>
      <c r="G45" s="50">
        <f>10+9+3+8+6+4+10+1+5+8</f>
        <v>64</v>
      </c>
      <c r="I45" s="55">
        <f t="shared" si="1"/>
        <v>192</v>
      </c>
    </row>
    <row r="46" spans="1:9" ht="12.75">
      <c r="A46" s="50">
        <v>40</v>
      </c>
      <c r="B46" s="45" t="s">
        <v>422</v>
      </c>
      <c r="C46" s="50">
        <f t="shared" si="2"/>
        <v>96</v>
      </c>
      <c r="D46" s="50">
        <f>13+3</f>
        <v>16</v>
      </c>
      <c r="E46" s="50">
        <f>13+3</f>
        <v>16</v>
      </c>
      <c r="F46" s="50">
        <f>13+3</f>
        <v>16</v>
      </c>
      <c r="G46" s="50">
        <f>13+3</f>
        <v>16</v>
      </c>
      <c r="I46" s="55">
        <f t="shared" si="1"/>
        <v>48</v>
      </c>
    </row>
    <row r="47" spans="1:9" ht="12.75">
      <c r="A47" s="50">
        <v>41</v>
      </c>
      <c r="B47" s="45" t="s">
        <v>423</v>
      </c>
      <c r="C47" s="50">
        <f t="shared" si="2"/>
        <v>54</v>
      </c>
      <c r="D47" s="50">
        <v>9</v>
      </c>
      <c r="E47" s="50">
        <v>9</v>
      </c>
      <c r="F47" s="50">
        <v>9</v>
      </c>
      <c r="G47" s="50">
        <v>9</v>
      </c>
      <c r="I47" s="55">
        <f t="shared" si="1"/>
        <v>27</v>
      </c>
    </row>
    <row r="48" spans="1:9" ht="12.75">
      <c r="A48" s="50">
        <v>42</v>
      </c>
      <c r="B48" s="45" t="s">
        <v>424</v>
      </c>
      <c r="C48" s="50">
        <f t="shared" si="2"/>
        <v>18</v>
      </c>
      <c r="D48" s="50">
        <v>3</v>
      </c>
      <c r="E48" s="50">
        <v>3</v>
      </c>
      <c r="F48" s="50">
        <v>3</v>
      </c>
      <c r="G48" s="50">
        <v>3</v>
      </c>
      <c r="I48" s="55">
        <f t="shared" si="1"/>
        <v>9</v>
      </c>
    </row>
    <row r="49" spans="1:9" ht="12.75">
      <c r="A49" s="50">
        <v>43</v>
      </c>
      <c r="B49" s="45" t="s">
        <v>425</v>
      </c>
      <c r="C49" s="50">
        <f t="shared" si="2"/>
        <v>18</v>
      </c>
      <c r="D49" s="50">
        <v>3</v>
      </c>
      <c r="E49" s="50">
        <v>3</v>
      </c>
      <c r="F49" s="50">
        <v>3</v>
      </c>
      <c r="G49" s="50">
        <v>3</v>
      </c>
      <c r="I49" s="55">
        <f t="shared" si="1"/>
        <v>9</v>
      </c>
    </row>
    <row r="50" spans="5:9" ht="12.75">
      <c r="E50" s="50"/>
      <c r="F50" s="50"/>
      <c r="G50" s="50"/>
      <c r="I50" s="55">
        <f t="shared" si="1"/>
        <v>0</v>
      </c>
    </row>
    <row r="51" spans="5:9" ht="12.75">
      <c r="E51" s="50"/>
      <c r="F51" s="50"/>
      <c r="G51" s="50"/>
      <c r="I51" s="55">
        <f t="shared" si="1"/>
        <v>0</v>
      </c>
    </row>
    <row r="52" spans="1:9" ht="12.75">
      <c r="A52" s="50">
        <v>44</v>
      </c>
      <c r="B52" s="45" t="s">
        <v>426</v>
      </c>
      <c r="C52" s="50">
        <f>D52*6</f>
        <v>6</v>
      </c>
      <c r="D52" s="50">
        <v>1</v>
      </c>
      <c r="E52" s="50">
        <v>1</v>
      </c>
      <c r="F52" s="50">
        <v>1</v>
      </c>
      <c r="G52" s="50">
        <v>1</v>
      </c>
      <c r="I52" s="55">
        <f t="shared" si="1"/>
        <v>3</v>
      </c>
    </row>
    <row r="53" spans="1:9" ht="12.75">
      <c r="A53" s="50">
        <v>45</v>
      </c>
      <c r="B53" s="45" t="s">
        <v>427</v>
      </c>
      <c r="C53" s="50">
        <f aca="true" t="shared" si="3" ref="C53:C71">D53*6</f>
        <v>12</v>
      </c>
      <c r="D53" s="50">
        <v>2</v>
      </c>
      <c r="E53" s="50">
        <v>2</v>
      </c>
      <c r="F53" s="50">
        <v>2</v>
      </c>
      <c r="G53" s="50">
        <v>2</v>
      </c>
      <c r="I53" s="55">
        <f t="shared" si="1"/>
        <v>6</v>
      </c>
    </row>
    <row r="54" spans="1:9" ht="12.75">
      <c r="A54" s="50">
        <v>46</v>
      </c>
      <c r="B54" s="45" t="s">
        <v>428</v>
      </c>
      <c r="C54" s="50">
        <f t="shared" si="3"/>
        <v>12</v>
      </c>
      <c r="D54" s="50">
        <v>2</v>
      </c>
      <c r="E54" s="50">
        <v>2</v>
      </c>
      <c r="F54" s="50">
        <v>2</v>
      </c>
      <c r="G54" s="50">
        <v>2</v>
      </c>
      <c r="I54" s="55">
        <f t="shared" si="1"/>
        <v>6</v>
      </c>
    </row>
    <row r="55" spans="1:9" ht="12.75">
      <c r="A55" s="50">
        <v>47</v>
      </c>
      <c r="B55" s="45" t="s">
        <v>429</v>
      </c>
      <c r="C55" s="50">
        <f t="shared" si="3"/>
        <v>6</v>
      </c>
      <c r="D55" s="50">
        <v>1</v>
      </c>
      <c r="E55" s="50">
        <v>1</v>
      </c>
      <c r="F55" s="50">
        <v>1</v>
      </c>
      <c r="G55" s="50">
        <v>1</v>
      </c>
      <c r="I55" s="55">
        <f t="shared" si="1"/>
        <v>3</v>
      </c>
    </row>
    <row r="56" spans="1:9" ht="12.75">
      <c r="A56" s="50">
        <v>48</v>
      </c>
      <c r="B56" s="45" t="s">
        <v>430</v>
      </c>
      <c r="C56" s="50">
        <f t="shared" si="3"/>
        <v>258</v>
      </c>
      <c r="D56" s="50">
        <f>25+18</f>
        <v>43</v>
      </c>
      <c r="E56" s="50">
        <f>25+18</f>
        <v>43</v>
      </c>
      <c r="F56" s="50">
        <f>25+18</f>
        <v>43</v>
      </c>
      <c r="G56" s="50">
        <f>25+18</f>
        <v>43</v>
      </c>
      <c r="I56" s="55">
        <f t="shared" si="1"/>
        <v>129</v>
      </c>
    </row>
    <row r="57" spans="1:9" ht="12.75">
      <c r="A57" s="50">
        <v>49</v>
      </c>
      <c r="B57" s="45" t="s">
        <v>431</v>
      </c>
      <c r="C57" s="50">
        <f t="shared" si="3"/>
        <v>336</v>
      </c>
      <c r="D57" s="50">
        <f>56</f>
        <v>56</v>
      </c>
      <c r="E57" s="50">
        <f>56</f>
        <v>56</v>
      </c>
      <c r="F57" s="50">
        <f>56</f>
        <v>56</v>
      </c>
      <c r="G57" s="50">
        <f>56</f>
        <v>56</v>
      </c>
      <c r="I57" s="55">
        <f t="shared" si="1"/>
        <v>168</v>
      </c>
    </row>
    <row r="58" spans="1:9" ht="12.75">
      <c r="A58" s="50">
        <v>50</v>
      </c>
      <c r="B58" s="45" t="s">
        <v>432</v>
      </c>
      <c r="C58" s="50">
        <f t="shared" si="3"/>
        <v>36</v>
      </c>
      <c r="D58" s="50">
        <v>6</v>
      </c>
      <c r="E58" s="50">
        <v>6</v>
      </c>
      <c r="F58" s="50">
        <v>6</v>
      </c>
      <c r="G58" s="50">
        <v>6</v>
      </c>
      <c r="I58" s="55">
        <f t="shared" si="1"/>
        <v>18</v>
      </c>
    </row>
    <row r="59" spans="1:9" ht="12.75">
      <c r="A59" s="50">
        <v>51</v>
      </c>
      <c r="B59" s="45" t="s">
        <v>433</v>
      </c>
      <c r="C59" s="50">
        <f t="shared" si="3"/>
        <v>24</v>
      </c>
      <c r="D59" s="50">
        <v>4</v>
      </c>
      <c r="E59" s="50">
        <v>4</v>
      </c>
      <c r="F59" s="50">
        <v>4</v>
      </c>
      <c r="G59" s="50">
        <v>4</v>
      </c>
      <c r="I59" s="55">
        <f t="shared" si="1"/>
        <v>12</v>
      </c>
    </row>
    <row r="60" spans="1:9" ht="12.75">
      <c r="A60" s="50">
        <v>52</v>
      </c>
      <c r="B60" s="45" t="s">
        <v>434</v>
      </c>
      <c r="C60" s="50">
        <f t="shared" si="3"/>
        <v>66</v>
      </c>
      <c r="D60" s="50">
        <v>11</v>
      </c>
      <c r="E60" s="50">
        <v>11</v>
      </c>
      <c r="F60" s="50">
        <v>11</v>
      </c>
      <c r="G60" s="50">
        <v>11</v>
      </c>
      <c r="I60" s="55">
        <f t="shared" si="1"/>
        <v>33</v>
      </c>
    </row>
    <row r="61" spans="1:9" ht="12.75">
      <c r="A61" s="50">
        <v>53</v>
      </c>
      <c r="B61" s="45" t="s">
        <v>435</v>
      </c>
      <c r="C61" s="50">
        <f t="shared" si="3"/>
        <v>114</v>
      </c>
      <c r="D61" s="50">
        <v>19</v>
      </c>
      <c r="E61" s="50">
        <v>19</v>
      </c>
      <c r="F61" s="50">
        <v>19</v>
      </c>
      <c r="G61" s="50">
        <v>19</v>
      </c>
      <c r="I61" s="55">
        <f t="shared" si="1"/>
        <v>57</v>
      </c>
    </row>
    <row r="62" spans="1:9" ht="12.75">
      <c r="A62" s="50">
        <v>54</v>
      </c>
      <c r="B62" s="45" t="s">
        <v>436</v>
      </c>
      <c r="C62" s="50">
        <f t="shared" si="3"/>
        <v>90</v>
      </c>
      <c r="D62" s="50">
        <v>15</v>
      </c>
      <c r="E62" s="50">
        <v>15</v>
      </c>
      <c r="F62" s="50">
        <v>15</v>
      </c>
      <c r="G62" s="50">
        <v>15</v>
      </c>
      <c r="I62" s="55">
        <f t="shared" si="1"/>
        <v>45</v>
      </c>
    </row>
    <row r="63" spans="1:9" ht="12.75">
      <c r="A63" s="50">
        <v>55</v>
      </c>
      <c r="B63" s="45" t="s">
        <v>437</v>
      </c>
      <c r="C63" s="50">
        <f t="shared" si="3"/>
        <v>114</v>
      </c>
      <c r="D63" s="50">
        <v>19</v>
      </c>
      <c r="E63" s="50">
        <v>19</v>
      </c>
      <c r="F63" s="50">
        <v>19</v>
      </c>
      <c r="G63" s="50">
        <v>19</v>
      </c>
      <c r="I63" s="55">
        <f t="shared" si="1"/>
        <v>57</v>
      </c>
    </row>
    <row r="64" spans="1:9" ht="12.75">
      <c r="A64" s="50">
        <v>56</v>
      </c>
      <c r="B64" s="45" t="s">
        <v>438</v>
      </c>
      <c r="C64" s="50">
        <f t="shared" si="3"/>
        <v>72</v>
      </c>
      <c r="D64" s="50">
        <v>12</v>
      </c>
      <c r="E64" s="50">
        <v>12</v>
      </c>
      <c r="F64" s="50">
        <v>12</v>
      </c>
      <c r="G64" s="50">
        <v>12</v>
      </c>
      <c r="I64" s="55">
        <f t="shared" si="1"/>
        <v>36</v>
      </c>
    </row>
    <row r="65" spans="1:9" ht="12.75">
      <c r="A65" s="50">
        <v>57</v>
      </c>
      <c r="B65" s="45" t="s">
        <v>439</v>
      </c>
      <c r="C65" s="50">
        <f t="shared" si="3"/>
        <v>24</v>
      </c>
      <c r="D65" s="50">
        <v>4</v>
      </c>
      <c r="E65" s="50">
        <v>4</v>
      </c>
      <c r="F65" s="50">
        <v>4</v>
      </c>
      <c r="G65" s="50">
        <v>4</v>
      </c>
      <c r="I65" s="55">
        <f t="shared" si="1"/>
        <v>12</v>
      </c>
    </row>
    <row r="66" spans="1:9" ht="12.75">
      <c r="A66" s="50">
        <v>58</v>
      </c>
      <c r="B66" s="45" t="s">
        <v>440</v>
      </c>
      <c r="C66" s="50">
        <f t="shared" si="3"/>
        <v>36</v>
      </c>
      <c r="D66" s="50">
        <v>6</v>
      </c>
      <c r="E66" s="50">
        <v>6</v>
      </c>
      <c r="F66" s="50">
        <v>6</v>
      </c>
      <c r="G66" s="50">
        <v>6</v>
      </c>
      <c r="I66" s="55">
        <f t="shared" si="1"/>
        <v>18</v>
      </c>
    </row>
    <row r="67" spans="1:9" ht="12.75">
      <c r="A67" s="50">
        <v>59</v>
      </c>
      <c r="B67" s="45" t="s">
        <v>328</v>
      </c>
      <c r="C67" s="50">
        <f t="shared" si="3"/>
        <v>6</v>
      </c>
      <c r="D67" s="50">
        <v>1</v>
      </c>
      <c r="E67" s="50">
        <v>1</v>
      </c>
      <c r="F67" s="50">
        <v>1</v>
      </c>
      <c r="G67" s="50">
        <v>1</v>
      </c>
      <c r="I67" s="55">
        <f t="shared" si="1"/>
        <v>3</v>
      </c>
    </row>
    <row r="68" spans="1:9" ht="12.75">
      <c r="A68" s="50">
        <v>60</v>
      </c>
      <c r="B68" s="45" t="s">
        <v>441</v>
      </c>
      <c r="C68" s="50">
        <f t="shared" si="3"/>
        <v>24</v>
      </c>
      <c r="D68" s="50">
        <v>4</v>
      </c>
      <c r="E68" s="50">
        <v>4</v>
      </c>
      <c r="F68" s="50">
        <v>4</v>
      </c>
      <c r="G68" s="50">
        <v>4</v>
      </c>
      <c r="I68" s="55">
        <f t="shared" si="1"/>
        <v>12</v>
      </c>
    </row>
    <row r="69" spans="1:9" ht="12.75">
      <c r="A69" s="50">
        <v>61</v>
      </c>
      <c r="B69" s="45" t="s">
        <v>442</v>
      </c>
      <c r="C69" s="50">
        <f t="shared" si="3"/>
        <v>30</v>
      </c>
      <c r="D69" s="50">
        <v>5</v>
      </c>
      <c r="E69" s="50">
        <v>5</v>
      </c>
      <c r="F69" s="50">
        <v>5</v>
      </c>
      <c r="G69" s="50">
        <v>5</v>
      </c>
      <c r="I69" s="55">
        <f t="shared" si="1"/>
        <v>15</v>
      </c>
    </row>
    <row r="70" spans="1:9" ht="12.75">
      <c r="A70" s="50">
        <v>62</v>
      </c>
      <c r="B70" s="45" t="s">
        <v>443</v>
      </c>
      <c r="C70" s="50">
        <f t="shared" si="3"/>
        <v>30</v>
      </c>
      <c r="D70" s="50">
        <v>5</v>
      </c>
      <c r="E70" s="50">
        <v>5</v>
      </c>
      <c r="F70" s="50">
        <v>5</v>
      </c>
      <c r="G70" s="50">
        <v>5</v>
      </c>
      <c r="I70" s="55">
        <f t="shared" si="1"/>
        <v>15</v>
      </c>
    </row>
    <row r="71" spans="1:9" ht="12.75">
      <c r="A71" s="50">
        <v>63</v>
      </c>
      <c r="B71" s="45" t="s">
        <v>431</v>
      </c>
      <c r="C71" s="50">
        <f t="shared" si="3"/>
        <v>24</v>
      </c>
      <c r="D71" s="50">
        <v>4</v>
      </c>
      <c r="E71" s="50">
        <v>4</v>
      </c>
      <c r="F71" s="50">
        <v>4</v>
      </c>
      <c r="G71" s="50">
        <v>4</v>
      </c>
      <c r="I71" s="55">
        <f aca="true" t="shared" si="4" ref="I71:I93">C71-E71-F71-G71-H71</f>
        <v>12</v>
      </c>
    </row>
    <row r="72" spans="5:9" ht="12.75">
      <c r="E72" s="50"/>
      <c r="F72" s="50"/>
      <c r="G72" s="50"/>
      <c r="I72" s="55">
        <f t="shared" si="4"/>
        <v>0</v>
      </c>
    </row>
    <row r="73" spans="5:9" ht="12.75">
      <c r="E73" s="50"/>
      <c r="F73" s="50"/>
      <c r="G73" s="50"/>
      <c r="I73" s="55">
        <f t="shared" si="4"/>
        <v>0</v>
      </c>
    </row>
    <row r="74" spans="2:9" ht="12.75">
      <c r="B74" s="47" t="s">
        <v>444</v>
      </c>
      <c r="E74" s="50"/>
      <c r="F74" s="50"/>
      <c r="G74" s="50"/>
      <c r="I74" s="55">
        <f t="shared" si="4"/>
        <v>0</v>
      </c>
    </row>
    <row r="75" spans="5:9" ht="12.75">
      <c r="E75" s="50"/>
      <c r="F75" s="50"/>
      <c r="G75" s="50"/>
      <c r="I75" s="55">
        <f t="shared" si="4"/>
        <v>0</v>
      </c>
    </row>
    <row r="76" spans="1:9" ht="12.75">
      <c r="A76" s="50">
        <v>64</v>
      </c>
      <c r="B76" s="45" t="s">
        <v>445</v>
      </c>
      <c r="C76" s="50">
        <f aca="true" t="shared" si="5" ref="C76:C93">D76*6</f>
        <v>240</v>
      </c>
      <c r="D76" s="50">
        <v>40</v>
      </c>
      <c r="E76" s="50">
        <v>40</v>
      </c>
      <c r="F76" s="50">
        <v>40</v>
      </c>
      <c r="G76" s="50">
        <v>40</v>
      </c>
      <c r="I76" s="55">
        <f t="shared" si="4"/>
        <v>120</v>
      </c>
    </row>
    <row r="77" spans="1:9" ht="12.75">
      <c r="A77" s="50">
        <v>65</v>
      </c>
      <c r="B77" s="45" t="s">
        <v>446</v>
      </c>
      <c r="C77" s="50">
        <f t="shared" si="5"/>
        <v>96</v>
      </c>
      <c r="D77" s="50">
        <v>16</v>
      </c>
      <c r="E77" s="50">
        <v>16</v>
      </c>
      <c r="F77" s="50">
        <v>16</v>
      </c>
      <c r="G77" s="50">
        <v>16</v>
      </c>
      <c r="I77" s="55">
        <f t="shared" si="4"/>
        <v>48</v>
      </c>
    </row>
    <row r="78" spans="1:9" ht="12.75">
      <c r="A78" s="50">
        <v>66</v>
      </c>
      <c r="B78" s="45" t="s">
        <v>447</v>
      </c>
      <c r="C78" s="50">
        <f t="shared" si="5"/>
        <v>12</v>
      </c>
      <c r="D78" s="50">
        <v>2</v>
      </c>
      <c r="E78" s="50">
        <v>2</v>
      </c>
      <c r="F78" s="50">
        <v>2</v>
      </c>
      <c r="G78" s="50">
        <v>2</v>
      </c>
      <c r="I78" s="55">
        <f t="shared" si="4"/>
        <v>6</v>
      </c>
    </row>
    <row r="79" spans="1:9" ht="12.75">
      <c r="A79" s="50">
        <v>67</v>
      </c>
      <c r="B79" s="45" t="s">
        <v>448</v>
      </c>
      <c r="C79" s="50">
        <f t="shared" si="5"/>
        <v>96</v>
      </c>
      <c r="D79" s="50">
        <v>16</v>
      </c>
      <c r="E79" s="50">
        <v>16</v>
      </c>
      <c r="F79" s="50">
        <v>16</v>
      </c>
      <c r="G79" s="50">
        <v>16</v>
      </c>
      <c r="I79" s="55">
        <f t="shared" si="4"/>
        <v>48</v>
      </c>
    </row>
    <row r="80" spans="1:9" ht="12.75">
      <c r="A80" s="50">
        <v>68</v>
      </c>
      <c r="B80" s="45" t="s">
        <v>449</v>
      </c>
      <c r="C80" s="50">
        <f t="shared" si="5"/>
        <v>414</v>
      </c>
      <c r="D80" s="50">
        <v>69</v>
      </c>
      <c r="E80" s="50">
        <v>69</v>
      </c>
      <c r="F80" s="50">
        <v>69</v>
      </c>
      <c r="G80" s="50">
        <v>69</v>
      </c>
      <c r="I80" s="55">
        <f t="shared" si="4"/>
        <v>207</v>
      </c>
    </row>
    <row r="81" spans="1:9" ht="12.75">
      <c r="A81" s="50">
        <v>69</v>
      </c>
      <c r="B81" s="45" t="s">
        <v>450</v>
      </c>
      <c r="C81" s="50">
        <f t="shared" si="5"/>
        <v>840</v>
      </c>
      <c r="D81" s="50">
        <v>140</v>
      </c>
      <c r="E81" s="50">
        <v>140</v>
      </c>
      <c r="F81" s="50">
        <v>140</v>
      </c>
      <c r="G81" s="50">
        <v>140</v>
      </c>
      <c r="I81" s="55">
        <f t="shared" si="4"/>
        <v>420</v>
      </c>
    </row>
    <row r="82" spans="1:9" ht="12.75">
      <c r="A82" s="50">
        <v>70</v>
      </c>
      <c r="B82" s="45" t="s">
        <v>451</v>
      </c>
      <c r="C82" s="50">
        <f t="shared" si="5"/>
        <v>240</v>
      </c>
      <c r="D82" s="50">
        <v>40</v>
      </c>
      <c r="E82" s="50">
        <v>40</v>
      </c>
      <c r="F82" s="50">
        <v>40</v>
      </c>
      <c r="G82" s="50">
        <v>40</v>
      </c>
      <c r="I82" s="55">
        <f t="shared" si="4"/>
        <v>120</v>
      </c>
    </row>
    <row r="83" spans="1:9" ht="12.75">
      <c r="A83" s="50">
        <v>71</v>
      </c>
      <c r="B83" s="45" t="s">
        <v>452</v>
      </c>
      <c r="C83" s="50">
        <f t="shared" si="5"/>
        <v>60</v>
      </c>
      <c r="D83" s="50">
        <v>10</v>
      </c>
      <c r="E83" s="50">
        <v>10</v>
      </c>
      <c r="F83" s="50">
        <v>10</v>
      </c>
      <c r="G83" s="50">
        <v>10</v>
      </c>
      <c r="I83" s="55">
        <f t="shared" si="4"/>
        <v>30</v>
      </c>
    </row>
    <row r="84" spans="1:9" ht="12.75">
      <c r="A84" s="50">
        <v>72</v>
      </c>
      <c r="B84" s="45" t="s">
        <v>453</v>
      </c>
      <c r="C84" s="50">
        <f t="shared" si="5"/>
        <v>126</v>
      </c>
      <c r="D84" s="50">
        <v>21</v>
      </c>
      <c r="E84" s="50">
        <v>21</v>
      </c>
      <c r="F84" s="50">
        <v>21</v>
      </c>
      <c r="G84" s="50">
        <v>21</v>
      </c>
      <c r="I84" s="55">
        <f t="shared" si="4"/>
        <v>63</v>
      </c>
    </row>
    <row r="85" spans="1:9" ht="12.75">
      <c r="A85" s="50">
        <v>73</v>
      </c>
      <c r="B85" s="45" t="s">
        <v>454</v>
      </c>
      <c r="C85" s="50">
        <f t="shared" si="5"/>
        <v>198</v>
      </c>
      <c r="D85" s="50">
        <v>33</v>
      </c>
      <c r="E85" s="50">
        <v>33</v>
      </c>
      <c r="F85" s="50">
        <v>33</v>
      </c>
      <c r="G85" s="50">
        <v>33</v>
      </c>
      <c r="I85" s="55">
        <f t="shared" si="4"/>
        <v>99</v>
      </c>
    </row>
    <row r="86" spans="1:9" ht="12.75">
      <c r="A86" s="50">
        <v>74</v>
      </c>
      <c r="B86" s="45" t="s">
        <v>455</v>
      </c>
      <c r="C86" s="50">
        <f t="shared" si="5"/>
        <v>24</v>
      </c>
      <c r="D86" s="50">
        <v>4</v>
      </c>
      <c r="E86" s="50">
        <v>4</v>
      </c>
      <c r="F86" s="50">
        <v>4</v>
      </c>
      <c r="G86" s="50">
        <v>4</v>
      </c>
      <c r="I86" s="55">
        <f t="shared" si="4"/>
        <v>12</v>
      </c>
    </row>
    <row r="87" spans="1:9" ht="12.75">
      <c r="A87" s="50">
        <v>75</v>
      </c>
      <c r="B87" s="45" t="s">
        <v>456</v>
      </c>
      <c r="C87" s="50">
        <f t="shared" si="5"/>
        <v>18</v>
      </c>
      <c r="D87" s="50">
        <v>3</v>
      </c>
      <c r="E87" s="50">
        <v>3</v>
      </c>
      <c r="F87" s="50">
        <v>3</v>
      </c>
      <c r="G87" s="50">
        <v>3</v>
      </c>
      <c r="I87" s="55">
        <f t="shared" si="4"/>
        <v>9</v>
      </c>
    </row>
    <row r="88" spans="1:9" ht="12.75">
      <c r="A88" s="50">
        <v>76</v>
      </c>
      <c r="B88" s="45" t="s">
        <v>457</v>
      </c>
      <c r="C88" s="50">
        <f t="shared" si="5"/>
        <v>36</v>
      </c>
      <c r="D88" s="50">
        <v>6</v>
      </c>
      <c r="E88" s="50">
        <v>6</v>
      </c>
      <c r="F88" s="50">
        <v>6</v>
      </c>
      <c r="G88" s="50">
        <v>6</v>
      </c>
      <c r="I88" s="55">
        <f t="shared" si="4"/>
        <v>18</v>
      </c>
    </row>
    <row r="89" spans="1:9" ht="12.75">
      <c r="A89" s="50">
        <v>77</v>
      </c>
      <c r="B89" s="45" t="s">
        <v>458</v>
      </c>
      <c r="C89" s="50">
        <f t="shared" si="5"/>
        <v>48</v>
      </c>
      <c r="D89" s="50">
        <v>8</v>
      </c>
      <c r="E89" s="50">
        <v>8</v>
      </c>
      <c r="F89" s="50">
        <v>8</v>
      </c>
      <c r="G89" s="50">
        <v>8</v>
      </c>
      <c r="I89" s="55">
        <f t="shared" si="4"/>
        <v>24</v>
      </c>
    </row>
    <row r="90" spans="1:9" ht="12.75">
      <c r="A90" s="50">
        <v>78</v>
      </c>
      <c r="B90" s="45" t="s">
        <v>459</v>
      </c>
      <c r="C90" s="50">
        <f t="shared" si="5"/>
        <v>6</v>
      </c>
      <c r="D90" s="50">
        <v>1</v>
      </c>
      <c r="E90" s="50">
        <v>1</v>
      </c>
      <c r="F90" s="50">
        <v>1</v>
      </c>
      <c r="G90" s="50">
        <v>1</v>
      </c>
      <c r="I90" s="55">
        <f t="shared" si="4"/>
        <v>3</v>
      </c>
    </row>
    <row r="91" spans="1:9" ht="12.75">
      <c r="A91" s="50">
        <v>79</v>
      </c>
      <c r="B91" s="45" t="s">
        <v>460</v>
      </c>
      <c r="C91" s="50">
        <f t="shared" si="5"/>
        <v>18</v>
      </c>
      <c r="D91" s="50">
        <v>3</v>
      </c>
      <c r="E91" s="50">
        <v>3</v>
      </c>
      <c r="F91" s="50">
        <v>3</v>
      </c>
      <c r="G91" s="50">
        <v>3</v>
      </c>
      <c r="I91" s="55">
        <f t="shared" si="4"/>
        <v>9</v>
      </c>
    </row>
    <row r="92" spans="1:9" ht="12.75">
      <c r="A92" s="50">
        <v>80</v>
      </c>
      <c r="B92" s="45" t="s">
        <v>461</v>
      </c>
      <c r="C92" s="50">
        <f t="shared" si="5"/>
        <v>252</v>
      </c>
      <c r="D92" s="50">
        <v>42</v>
      </c>
      <c r="E92" s="50">
        <v>42</v>
      </c>
      <c r="F92" s="50">
        <v>42</v>
      </c>
      <c r="G92" s="50">
        <v>42</v>
      </c>
      <c r="I92" s="55">
        <f t="shared" si="4"/>
        <v>126</v>
      </c>
    </row>
    <row r="93" spans="1:9" ht="12.75">
      <c r="A93" s="50">
        <v>81</v>
      </c>
      <c r="B93" s="45" t="s">
        <v>462</v>
      </c>
      <c r="C93" s="50">
        <f t="shared" si="5"/>
        <v>12</v>
      </c>
      <c r="D93" s="50">
        <v>2</v>
      </c>
      <c r="E93" s="50">
        <v>2</v>
      </c>
      <c r="F93" s="50">
        <v>2</v>
      </c>
      <c r="G93" s="50">
        <v>2</v>
      </c>
      <c r="I93" s="55">
        <f t="shared" si="4"/>
        <v>6</v>
      </c>
    </row>
  </sheetData>
  <sheetProtection/>
  <printOptions gridLines="1" horizontalCentered="1"/>
  <pageMargins left="0.2362204724409449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C65536"/>
    </sheetView>
  </sheetViews>
  <sheetFormatPr defaultColWidth="9.140625" defaultRowHeight="15"/>
  <cols>
    <col min="1" max="1" width="9.140625" style="45" customWidth="1"/>
    <col min="2" max="2" width="53.140625" style="45" customWidth="1"/>
    <col min="3" max="16384" width="9.140625" style="45" customWidth="1"/>
  </cols>
  <sheetData>
    <row r="1" spans="2:4" ht="12.75">
      <c r="B1" s="116" t="s">
        <v>0</v>
      </c>
      <c r="C1" s="116"/>
      <c r="D1" s="46"/>
    </row>
    <row r="2" spans="1:3" ht="37.5" customHeight="1">
      <c r="A2" s="60">
        <v>58</v>
      </c>
      <c r="B2" s="117" t="s">
        <v>502</v>
      </c>
      <c r="C2" s="117"/>
    </row>
    <row r="4" ht="12.75">
      <c r="C4" s="54" t="s">
        <v>463</v>
      </c>
    </row>
    <row r="5" spans="1:3" ht="12.75">
      <c r="A5" s="50">
        <v>1</v>
      </c>
      <c r="B5" s="45" t="s">
        <v>73</v>
      </c>
      <c r="C5" s="45">
        <v>3</v>
      </c>
    </row>
    <row r="6" spans="1:3" ht="12.75">
      <c r="A6" s="50">
        <v>2</v>
      </c>
      <c r="B6" s="45" t="s">
        <v>464</v>
      </c>
      <c r="C6" s="45">
        <v>2</v>
      </c>
    </row>
    <row r="7" spans="1:3" ht="12.75">
      <c r="A7" s="50">
        <v>3</v>
      </c>
      <c r="B7" s="45" t="s">
        <v>465</v>
      </c>
      <c r="C7" s="45">
        <v>14</v>
      </c>
    </row>
    <row r="8" spans="1:3" ht="12.75">
      <c r="A8" s="50">
        <v>4</v>
      </c>
      <c r="B8" s="45" t="s">
        <v>320</v>
      </c>
      <c r="C8" s="45">
        <v>1</v>
      </c>
    </row>
    <row r="9" spans="1:3" ht="12.75">
      <c r="A9" s="50">
        <v>5</v>
      </c>
      <c r="B9" s="45" t="s">
        <v>322</v>
      </c>
      <c r="C9" s="45">
        <v>5</v>
      </c>
    </row>
    <row r="10" spans="1:3" ht="12.75">
      <c r="A10" s="50">
        <v>6</v>
      </c>
      <c r="B10" s="45" t="s">
        <v>391</v>
      </c>
      <c r="C10" s="45">
        <v>1</v>
      </c>
    </row>
    <row r="11" spans="1:3" ht="12.75">
      <c r="A11" s="50">
        <v>7</v>
      </c>
      <c r="B11" s="45" t="s">
        <v>342</v>
      </c>
      <c r="C11" s="45">
        <v>3</v>
      </c>
    </row>
    <row r="12" spans="1:3" ht="12.75">
      <c r="A12" s="50">
        <v>8</v>
      </c>
      <c r="B12" s="45" t="s">
        <v>339</v>
      </c>
      <c r="C12" s="45">
        <v>4</v>
      </c>
    </row>
    <row r="13" spans="1:3" ht="12.75">
      <c r="A13" s="50">
        <v>9</v>
      </c>
      <c r="B13" s="45" t="s">
        <v>466</v>
      </c>
      <c r="C13" s="45">
        <v>2</v>
      </c>
    </row>
    <row r="14" spans="1:3" ht="12.75">
      <c r="A14" s="50">
        <v>10</v>
      </c>
      <c r="B14" s="45" t="s">
        <v>331</v>
      </c>
      <c r="C14" s="45">
        <v>6</v>
      </c>
    </row>
    <row r="15" spans="1:3" ht="12.75">
      <c r="A15" s="50">
        <v>11</v>
      </c>
      <c r="B15" s="45" t="s">
        <v>393</v>
      </c>
      <c r="C15" s="45">
        <v>3</v>
      </c>
    </row>
    <row r="16" spans="1:3" ht="12.75">
      <c r="A16" s="50">
        <v>12</v>
      </c>
      <c r="B16" s="45" t="s">
        <v>336</v>
      </c>
      <c r="C16" s="45">
        <v>1</v>
      </c>
    </row>
    <row r="17" spans="1:3" ht="12.75">
      <c r="A17" s="50">
        <v>13</v>
      </c>
      <c r="B17" s="45" t="s">
        <v>335</v>
      </c>
      <c r="C17" s="45">
        <v>3</v>
      </c>
    </row>
    <row r="18" spans="1:3" ht="12.75">
      <c r="A18" s="50">
        <v>14</v>
      </c>
      <c r="B18" s="45" t="s">
        <v>467</v>
      </c>
      <c r="C18" s="45">
        <v>1</v>
      </c>
    </row>
    <row r="19" spans="1:3" ht="12.75">
      <c r="A19" s="50">
        <v>15</v>
      </c>
      <c r="B19" s="45" t="s">
        <v>468</v>
      </c>
      <c r="C19" s="45">
        <v>1</v>
      </c>
    </row>
    <row r="20" spans="1:3" ht="12.75">
      <c r="A20" s="50">
        <v>16</v>
      </c>
      <c r="B20" s="45" t="s">
        <v>469</v>
      </c>
      <c r="C20" s="45">
        <v>4</v>
      </c>
    </row>
    <row r="21" spans="1:3" ht="12.75">
      <c r="A21" s="50">
        <v>17</v>
      </c>
      <c r="B21" s="45" t="s">
        <v>337</v>
      </c>
      <c r="C21" s="45">
        <v>3</v>
      </c>
    </row>
    <row r="22" spans="1:3" ht="12.75">
      <c r="A22" s="50">
        <v>18</v>
      </c>
      <c r="B22" s="45" t="s">
        <v>470</v>
      </c>
      <c r="C22" s="45">
        <v>4</v>
      </c>
    </row>
    <row r="23" spans="1:3" ht="12.75">
      <c r="A23" s="50">
        <v>19</v>
      </c>
      <c r="B23" s="45" t="s">
        <v>471</v>
      </c>
      <c r="C23" s="45">
        <v>4</v>
      </c>
    </row>
    <row r="24" spans="1:3" ht="12.75">
      <c r="A24" s="50">
        <v>20</v>
      </c>
      <c r="B24" s="45" t="s">
        <v>472</v>
      </c>
      <c r="C24" s="45">
        <v>6</v>
      </c>
    </row>
    <row r="25" spans="1:3" ht="12.75">
      <c r="A25" s="50">
        <v>21</v>
      </c>
      <c r="B25" s="45" t="s">
        <v>473</v>
      </c>
      <c r="C25" s="45">
        <f>9+12</f>
        <v>21</v>
      </c>
    </row>
    <row r="26" spans="1:3" ht="12.75">
      <c r="A26" s="50">
        <v>22</v>
      </c>
      <c r="B26" s="45" t="s">
        <v>474</v>
      </c>
      <c r="C26" s="45">
        <v>1</v>
      </c>
    </row>
    <row r="27" spans="1:3" ht="12.75">
      <c r="A27" s="50">
        <v>23</v>
      </c>
      <c r="B27" s="56" t="s">
        <v>475</v>
      </c>
      <c r="C27" s="45">
        <v>2</v>
      </c>
    </row>
    <row r="28" spans="1:3" ht="12.75">
      <c r="A28" s="50">
        <v>24</v>
      </c>
      <c r="B28" s="45" t="s">
        <v>476</v>
      </c>
      <c r="C28" s="45">
        <v>2</v>
      </c>
    </row>
    <row r="29" spans="1:3" ht="12.75">
      <c r="A29" s="50">
        <v>25</v>
      </c>
      <c r="B29" s="45" t="s">
        <v>477</v>
      </c>
      <c r="C29" s="45">
        <v>4</v>
      </c>
    </row>
    <row r="30" spans="1:3" ht="12.75">
      <c r="A30" s="50">
        <v>26</v>
      </c>
      <c r="B30" s="45" t="s">
        <v>478</v>
      </c>
      <c r="C30" s="45">
        <v>3</v>
      </c>
    </row>
    <row r="31" spans="1:3" ht="12.75">
      <c r="A31" s="50">
        <v>27</v>
      </c>
      <c r="B31" s="45" t="s">
        <v>479</v>
      </c>
      <c r="C31" s="45">
        <v>4</v>
      </c>
    </row>
    <row r="32" spans="1:3" ht="12.75">
      <c r="A32" s="50">
        <v>28</v>
      </c>
      <c r="B32" s="45" t="s">
        <v>480</v>
      </c>
      <c r="C32" s="45">
        <v>2</v>
      </c>
    </row>
    <row r="33" spans="1:3" ht="12.75">
      <c r="A33" s="50">
        <v>29</v>
      </c>
      <c r="B33" s="45" t="s">
        <v>481</v>
      </c>
      <c r="C33" s="45">
        <v>2</v>
      </c>
    </row>
    <row r="34" spans="1:3" ht="12.75">
      <c r="A34" s="50">
        <v>30</v>
      </c>
      <c r="B34" s="45" t="s">
        <v>482</v>
      </c>
      <c r="C34" s="45">
        <v>7</v>
      </c>
    </row>
    <row r="35" spans="1:3" ht="12.75">
      <c r="A35" s="50">
        <v>31</v>
      </c>
      <c r="B35" s="45" t="s">
        <v>483</v>
      </c>
      <c r="C35" s="45">
        <v>5</v>
      </c>
    </row>
    <row r="36" spans="1:3" ht="12.75">
      <c r="A36" s="50">
        <v>32</v>
      </c>
      <c r="B36" s="45" t="s">
        <v>484</v>
      </c>
      <c r="C36" s="45">
        <v>4</v>
      </c>
    </row>
    <row r="37" spans="1:3" ht="12.75">
      <c r="A37" s="50">
        <v>33</v>
      </c>
      <c r="B37" s="45" t="s">
        <v>485</v>
      </c>
      <c r="C37" s="45">
        <v>1</v>
      </c>
    </row>
    <row r="38" spans="1:3" ht="12.75">
      <c r="A38" s="50">
        <v>34</v>
      </c>
      <c r="B38" s="45" t="s">
        <v>486</v>
      </c>
      <c r="C38" s="45">
        <v>1</v>
      </c>
    </row>
    <row r="39" spans="1:3" ht="12.75">
      <c r="A39" s="50">
        <v>35</v>
      </c>
      <c r="B39" s="45" t="s">
        <v>487</v>
      </c>
      <c r="C39" s="45">
        <v>15</v>
      </c>
    </row>
    <row r="40" spans="1:3" ht="12.75">
      <c r="A40" s="50">
        <v>36</v>
      </c>
      <c r="B40" s="45" t="s">
        <v>488</v>
      </c>
      <c r="C40" s="45">
        <v>5</v>
      </c>
    </row>
    <row r="41" spans="1:3" ht="12.75">
      <c r="A41" s="50">
        <v>37</v>
      </c>
      <c r="B41" s="45" t="s">
        <v>323</v>
      </c>
      <c r="C41" s="45">
        <v>5</v>
      </c>
    </row>
    <row r="42" spans="1:3" ht="12.75">
      <c r="A42" s="50">
        <v>38</v>
      </c>
      <c r="B42" s="45" t="s">
        <v>489</v>
      </c>
      <c r="C42" s="45">
        <v>1</v>
      </c>
    </row>
    <row r="43" spans="1:3" ht="12.75">
      <c r="A43" s="50">
        <v>39</v>
      </c>
      <c r="B43" s="45" t="s">
        <v>490</v>
      </c>
      <c r="C43" s="45">
        <v>8</v>
      </c>
    </row>
    <row r="44" spans="1:3" ht="12.75">
      <c r="A44" s="50">
        <v>40</v>
      </c>
      <c r="B44" s="45" t="s">
        <v>491</v>
      </c>
      <c r="C44" s="45">
        <v>15</v>
      </c>
    </row>
    <row r="45" spans="1:3" ht="12.75">
      <c r="A45" s="50">
        <v>41</v>
      </c>
      <c r="B45" s="45" t="s">
        <v>492</v>
      </c>
      <c r="C45" s="45">
        <v>3</v>
      </c>
    </row>
    <row r="46" spans="1:3" ht="12.75">
      <c r="A46" s="50">
        <v>42</v>
      </c>
      <c r="B46" s="45" t="s">
        <v>12</v>
      </c>
      <c r="C46" s="45">
        <v>3</v>
      </c>
    </row>
    <row r="47" spans="1:3" ht="12.75">
      <c r="A47" s="50">
        <v>43</v>
      </c>
      <c r="B47" s="45" t="s">
        <v>493</v>
      </c>
      <c r="C47" s="45">
        <v>25</v>
      </c>
    </row>
    <row r="48" spans="1:3" ht="12.75">
      <c r="A48" s="50">
        <v>44</v>
      </c>
      <c r="B48" s="45" t="s">
        <v>494</v>
      </c>
      <c r="C48" s="45">
        <v>4</v>
      </c>
    </row>
    <row r="49" spans="1:3" ht="12.75">
      <c r="A49" s="50">
        <v>45</v>
      </c>
      <c r="B49" s="45" t="s">
        <v>495</v>
      </c>
      <c r="C49" s="45">
        <v>3</v>
      </c>
    </row>
    <row r="50" spans="1:3" ht="12.75">
      <c r="A50" s="50">
        <v>46</v>
      </c>
      <c r="B50" s="45" t="s">
        <v>13</v>
      </c>
      <c r="C50" s="45">
        <v>3</v>
      </c>
    </row>
    <row r="51" spans="1:3" ht="12.75">
      <c r="A51" s="50">
        <v>47</v>
      </c>
      <c r="B51" s="45" t="s">
        <v>496</v>
      </c>
      <c r="C51" s="45">
        <v>1</v>
      </c>
    </row>
    <row r="52" spans="1:3" ht="12.75">
      <c r="A52" s="50">
        <v>48</v>
      </c>
      <c r="B52" s="45" t="s">
        <v>497</v>
      </c>
      <c r="C52" s="45">
        <v>5</v>
      </c>
    </row>
    <row r="53" spans="1:3" ht="12.75">
      <c r="A53" s="50">
        <v>49</v>
      </c>
      <c r="B53" s="45" t="s">
        <v>498</v>
      </c>
      <c r="C53" s="45">
        <v>3</v>
      </c>
    </row>
    <row r="54" spans="1:3" ht="12.75">
      <c r="A54" s="57">
        <v>50</v>
      </c>
      <c r="B54" s="45" t="s">
        <v>499</v>
      </c>
      <c r="C54" s="45">
        <f>12+16+14</f>
        <v>42</v>
      </c>
    </row>
    <row r="55" spans="1:3" ht="12.75">
      <c r="A55" s="50">
        <v>51</v>
      </c>
      <c r="B55" s="45" t="s">
        <v>500</v>
      </c>
      <c r="C55" s="45">
        <v>16</v>
      </c>
    </row>
    <row r="56" spans="1:3" ht="12.75">
      <c r="A56" s="50">
        <v>52</v>
      </c>
      <c r="B56" s="45" t="s">
        <v>501</v>
      </c>
      <c r="C56" s="45">
        <v>1</v>
      </c>
    </row>
  </sheetData>
  <sheetProtection/>
  <mergeCells count="2">
    <mergeCell ref="B1:C1"/>
    <mergeCell ref="B2:C2"/>
  </mergeCells>
  <printOptions gridLines="1" horizontalCentered="1"/>
  <pageMargins left="0.7480314960629921" right="0.2362204724409449" top="0.5118110236220472" bottom="0.2362204724409449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A1" sqref="A1:I65536"/>
    </sheetView>
  </sheetViews>
  <sheetFormatPr defaultColWidth="9.140625" defaultRowHeight="15"/>
  <cols>
    <col min="1" max="1" width="9.140625" style="1" customWidth="1"/>
    <col min="2" max="2" width="37.28125" style="1" customWidth="1"/>
    <col min="3" max="3" width="0" style="1" hidden="1" customWidth="1"/>
    <col min="4" max="4" width="11.57421875" style="1" hidden="1" customWidth="1"/>
    <col min="5" max="5" width="10.140625" style="1" hidden="1" customWidth="1"/>
    <col min="6" max="8" width="0" style="1" hidden="1" customWidth="1"/>
    <col min="9" max="16384" width="9.140625" style="1" customWidth="1"/>
  </cols>
  <sheetData>
    <row r="1" spans="2:5" ht="12.75">
      <c r="B1" s="113" t="s">
        <v>0</v>
      </c>
      <c r="C1" s="113"/>
      <c r="D1" s="113"/>
      <c r="E1" s="2"/>
    </row>
    <row r="2" spans="2:4" ht="12.75">
      <c r="B2" s="113" t="s">
        <v>1115</v>
      </c>
      <c r="C2" s="113"/>
      <c r="D2" s="113"/>
    </row>
    <row r="3" spans="1:4" ht="36.75" customHeight="1">
      <c r="A3" s="30">
        <v>57</v>
      </c>
      <c r="B3" s="2"/>
      <c r="D3" s="7"/>
    </row>
    <row r="4" spans="1:9" ht="38.25">
      <c r="A4" s="2" t="s">
        <v>1063</v>
      </c>
      <c r="B4" s="2" t="s">
        <v>246</v>
      </c>
      <c r="C4" s="24" t="s">
        <v>3</v>
      </c>
      <c r="D4" s="6" t="s">
        <v>1116</v>
      </c>
      <c r="E4" s="39" t="s">
        <v>5</v>
      </c>
      <c r="F4" s="6" t="s">
        <v>6</v>
      </c>
      <c r="G4" s="39" t="s">
        <v>7</v>
      </c>
      <c r="H4" s="39" t="s">
        <v>8</v>
      </c>
      <c r="I4" s="39" t="s">
        <v>9</v>
      </c>
    </row>
    <row r="5" spans="1:9" ht="12.75">
      <c r="A5" s="7">
        <v>1</v>
      </c>
      <c r="B5" s="1" t="s">
        <v>1117</v>
      </c>
      <c r="C5" s="1">
        <f aca="true" t="shared" si="0" ref="C5:C39">D5*6</f>
        <v>18</v>
      </c>
      <c r="D5" s="7">
        <v>3</v>
      </c>
      <c r="I5" s="114">
        <f>C5-E5-F5-G5-H5</f>
        <v>18</v>
      </c>
    </row>
    <row r="6" spans="1:9" ht="12.75">
      <c r="A6" s="7">
        <v>2</v>
      </c>
      <c r="B6" s="10" t="s">
        <v>1118</v>
      </c>
      <c r="C6" s="1">
        <f t="shared" si="0"/>
        <v>24</v>
      </c>
      <c r="D6" s="7">
        <v>4</v>
      </c>
      <c r="I6" s="114">
        <f aca="true" t="shared" si="1" ref="I6:I39">C6-E6-F6-G6-H6</f>
        <v>24</v>
      </c>
    </row>
    <row r="7" spans="1:9" ht="12.75">
      <c r="A7" s="7">
        <v>3</v>
      </c>
      <c r="B7" s="10" t="s">
        <v>1119</v>
      </c>
      <c r="C7" s="1">
        <f t="shared" si="0"/>
        <v>6</v>
      </c>
      <c r="D7" s="7">
        <v>1</v>
      </c>
      <c r="I7" s="114">
        <f t="shared" si="1"/>
        <v>6</v>
      </c>
    </row>
    <row r="8" spans="1:9" ht="12.75">
      <c r="A8" s="7">
        <v>4</v>
      </c>
      <c r="B8" s="10" t="s">
        <v>1120</v>
      </c>
      <c r="C8" s="1">
        <f t="shared" si="0"/>
        <v>24</v>
      </c>
      <c r="D8" s="7">
        <v>4</v>
      </c>
      <c r="I8" s="114">
        <f t="shared" si="1"/>
        <v>24</v>
      </c>
    </row>
    <row r="9" spans="1:9" ht="12.75">
      <c r="A9" s="7">
        <v>5</v>
      </c>
      <c r="B9" s="10" t="s">
        <v>1121</v>
      </c>
      <c r="C9" s="1">
        <f t="shared" si="0"/>
        <v>54</v>
      </c>
      <c r="D9" s="7">
        <v>9</v>
      </c>
      <c r="I9" s="114">
        <f t="shared" si="1"/>
        <v>54</v>
      </c>
    </row>
    <row r="10" spans="1:9" ht="12.75">
      <c r="A10" s="7">
        <v>6</v>
      </c>
      <c r="B10" s="10" t="s">
        <v>558</v>
      </c>
      <c r="C10" s="1">
        <f t="shared" si="0"/>
        <v>12</v>
      </c>
      <c r="D10" s="7">
        <v>2</v>
      </c>
      <c r="I10" s="114">
        <f t="shared" si="1"/>
        <v>12</v>
      </c>
    </row>
    <row r="11" spans="1:9" ht="12.75">
      <c r="A11" s="7">
        <v>7</v>
      </c>
      <c r="B11" s="10" t="s">
        <v>1122</v>
      </c>
      <c r="C11" s="1">
        <f t="shared" si="0"/>
        <v>12</v>
      </c>
      <c r="D11" s="7">
        <v>2</v>
      </c>
      <c r="I11" s="114">
        <f t="shared" si="1"/>
        <v>12</v>
      </c>
    </row>
    <row r="12" spans="1:9" ht="12.75">
      <c r="A12" s="7">
        <v>8</v>
      </c>
      <c r="B12" s="10" t="s">
        <v>1123</v>
      </c>
      <c r="C12" s="1">
        <f t="shared" si="0"/>
        <v>12</v>
      </c>
      <c r="D12" s="7">
        <v>2</v>
      </c>
      <c r="I12" s="114">
        <f t="shared" si="1"/>
        <v>12</v>
      </c>
    </row>
    <row r="13" spans="1:9" ht="12.75">
      <c r="A13" s="7">
        <v>9</v>
      </c>
      <c r="B13" s="10" t="s">
        <v>1124</v>
      </c>
      <c r="C13" s="1">
        <f t="shared" si="0"/>
        <v>12</v>
      </c>
      <c r="D13" s="7">
        <v>2</v>
      </c>
      <c r="I13" s="114">
        <f t="shared" si="1"/>
        <v>12</v>
      </c>
    </row>
    <row r="14" spans="1:9" ht="12.75">
      <c r="A14" s="7">
        <v>10</v>
      </c>
      <c r="B14" s="10" t="s">
        <v>1125</v>
      </c>
      <c r="C14" s="1">
        <f t="shared" si="0"/>
        <v>12</v>
      </c>
      <c r="D14" s="7">
        <v>2</v>
      </c>
      <c r="I14" s="114">
        <f t="shared" si="1"/>
        <v>12</v>
      </c>
    </row>
    <row r="15" spans="1:9" ht="12.75">
      <c r="A15" s="7">
        <v>11</v>
      </c>
      <c r="B15" s="10" t="s">
        <v>1126</v>
      </c>
      <c r="C15" s="1">
        <f t="shared" si="0"/>
        <v>18</v>
      </c>
      <c r="D15" s="7">
        <v>3</v>
      </c>
      <c r="I15" s="114">
        <f t="shared" si="1"/>
        <v>18</v>
      </c>
    </row>
    <row r="16" spans="1:9" ht="12.75">
      <c r="A16" s="7">
        <v>12</v>
      </c>
      <c r="B16" s="10" t="s">
        <v>1127</v>
      </c>
      <c r="C16" s="1">
        <f t="shared" si="0"/>
        <v>42</v>
      </c>
      <c r="D16" s="7">
        <v>7</v>
      </c>
      <c r="I16" s="114">
        <f t="shared" si="1"/>
        <v>42</v>
      </c>
    </row>
    <row r="17" spans="1:9" ht="12.75">
      <c r="A17" s="7">
        <v>13</v>
      </c>
      <c r="B17" s="10" t="s">
        <v>1128</v>
      </c>
      <c r="C17" s="1">
        <f t="shared" si="0"/>
        <v>6</v>
      </c>
      <c r="D17" s="7">
        <v>1</v>
      </c>
      <c r="I17" s="114">
        <f t="shared" si="1"/>
        <v>6</v>
      </c>
    </row>
    <row r="18" spans="1:9" ht="12.75">
      <c r="A18" s="7">
        <v>14</v>
      </c>
      <c r="B18" s="10" t="s">
        <v>1129</v>
      </c>
      <c r="C18" s="1">
        <f t="shared" si="0"/>
        <v>6</v>
      </c>
      <c r="D18" s="7">
        <v>1</v>
      </c>
      <c r="I18" s="114">
        <f t="shared" si="1"/>
        <v>6</v>
      </c>
    </row>
    <row r="19" spans="1:9" ht="12.75">
      <c r="A19" s="7">
        <v>15</v>
      </c>
      <c r="B19" s="10" t="s">
        <v>1130</v>
      </c>
      <c r="C19" s="1">
        <f t="shared" si="0"/>
        <v>6</v>
      </c>
      <c r="D19" s="7">
        <v>1</v>
      </c>
      <c r="I19" s="114">
        <f t="shared" si="1"/>
        <v>6</v>
      </c>
    </row>
    <row r="20" spans="1:9" ht="12.75">
      <c r="A20" s="7">
        <v>16</v>
      </c>
      <c r="B20" s="10" t="s">
        <v>1131</v>
      </c>
      <c r="C20" s="1">
        <f t="shared" si="0"/>
        <v>6</v>
      </c>
      <c r="D20" s="7">
        <v>1</v>
      </c>
      <c r="I20" s="114">
        <f t="shared" si="1"/>
        <v>6</v>
      </c>
    </row>
    <row r="21" spans="1:9" ht="12.75">
      <c r="A21" s="7">
        <v>17</v>
      </c>
      <c r="B21" s="10" t="s">
        <v>1132</v>
      </c>
      <c r="C21" s="1">
        <f t="shared" si="0"/>
        <v>150</v>
      </c>
      <c r="D21" s="7">
        <f>15+10</f>
        <v>25</v>
      </c>
      <c r="I21" s="114">
        <f t="shared" si="1"/>
        <v>150</v>
      </c>
    </row>
    <row r="22" spans="1:9" ht="12.75">
      <c r="A22" s="7">
        <v>18</v>
      </c>
      <c r="B22" s="10" t="s">
        <v>1133</v>
      </c>
      <c r="C22" s="1">
        <f t="shared" si="0"/>
        <v>90</v>
      </c>
      <c r="D22" s="7">
        <v>15</v>
      </c>
      <c r="I22" s="114">
        <f t="shared" si="1"/>
        <v>90</v>
      </c>
    </row>
    <row r="23" spans="1:9" ht="12.75">
      <c r="A23" s="7">
        <v>19</v>
      </c>
      <c r="B23" s="10" t="s">
        <v>1134</v>
      </c>
      <c r="C23" s="1">
        <f t="shared" si="0"/>
        <v>6</v>
      </c>
      <c r="D23" s="7">
        <v>1</v>
      </c>
      <c r="I23" s="114">
        <f t="shared" si="1"/>
        <v>6</v>
      </c>
    </row>
    <row r="24" spans="1:9" ht="12.75">
      <c r="A24" s="7">
        <v>20</v>
      </c>
      <c r="B24" s="10" t="s">
        <v>1135</v>
      </c>
      <c r="C24" s="1">
        <f t="shared" si="0"/>
        <v>6</v>
      </c>
      <c r="D24" s="7">
        <v>1</v>
      </c>
      <c r="I24" s="114">
        <f t="shared" si="1"/>
        <v>6</v>
      </c>
    </row>
    <row r="25" spans="1:9" ht="12.75">
      <c r="A25" s="7">
        <v>21</v>
      </c>
      <c r="B25" s="10" t="s">
        <v>1136</v>
      </c>
      <c r="C25" s="1">
        <f t="shared" si="0"/>
        <v>6</v>
      </c>
      <c r="D25" s="7">
        <v>1</v>
      </c>
      <c r="I25" s="114">
        <f t="shared" si="1"/>
        <v>6</v>
      </c>
    </row>
    <row r="26" spans="1:9" ht="12.75">
      <c r="A26" s="7">
        <v>22</v>
      </c>
      <c r="B26" s="10" t="s">
        <v>1137</v>
      </c>
      <c r="C26" s="1">
        <f t="shared" si="0"/>
        <v>6</v>
      </c>
      <c r="D26" s="7">
        <v>1</v>
      </c>
      <c r="I26" s="114">
        <f t="shared" si="1"/>
        <v>6</v>
      </c>
    </row>
    <row r="27" spans="1:9" ht="12.75">
      <c r="A27" s="7">
        <v>23</v>
      </c>
      <c r="B27" s="10" t="s">
        <v>1138</v>
      </c>
      <c r="C27" s="1">
        <f t="shared" si="0"/>
        <v>6</v>
      </c>
      <c r="D27" s="7">
        <v>1</v>
      </c>
      <c r="I27" s="114">
        <f t="shared" si="1"/>
        <v>6</v>
      </c>
    </row>
    <row r="28" spans="1:9" ht="12.75">
      <c r="A28" s="7">
        <v>24</v>
      </c>
      <c r="B28" s="10" t="s">
        <v>1139</v>
      </c>
      <c r="C28" s="1">
        <f t="shared" si="0"/>
        <v>6</v>
      </c>
      <c r="D28" s="7">
        <v>1</v>
      </c>
      <c r="I28" s="114">
        <f t="shared" si="1"/>
        <v>6</v>
      </c>
    </row>
    <row r="29" spans="1:9" ht="12.75">
      <c r="A29" s="7">
        <v>25</v>
      </c>
      <c r="B29" s="10" t="s">
        <v>1140</v>
      </c>
      <c r="C29" s="1">
        <f t="shared" si="0"/>
        <v>6</v>
      </c>
      <c r="D29" s="7">
        <v>1</v>
      </c>
      <c r="I29" s="114">
        <f t="shared" si="1"/>
        <v>6</v>
      </c>
    </row>
    <row r="30" spans="1:9" ht="12.75">
      <c r="A30" s="7">
        <v>26</v>
      </c>
      <c r="B30" s="10" t="s">
        <v>1141</v>
      </c>
      <c r="C30" s="1">
        <f t="shared" si="0"/>
        <v>6</v>
      </c>
      <c r="D30" s="7">
        <v>1</v>
      </c>
      <c r="I30" s="114">
        <f t="shared" si="1"/>
        <v>6</v>
      </c>
    </row>
    <row r="31" spans="1:9" ht="12.75">
      <c r="A31" s="7">
        <v>27</v>
      </c>
      <c r="B31" s="10" t="s">
        <v>1142</v>
      </c>
      <c r="C31" s="1">
        <f t="shared" si="0"/>
        <v>6</v>
      </c>
      <c r="D31" s="7">
        <v>1</v>
      </c>
      <c r="I31" s="114">
        <f t="shared" si="1"/>
        <v>6</v>
      </c>
    </row>
    <row r="32" spans="1:9" ht="12.75">
      <c r="A32" s="7">
        <v>28</v>
      </c>
      <c r="B32" s="10" t="s">
        <v>1143</v>
      </c>
      <c r="C32" s="1">
        <f t="shared" si="0"/>
        <v>6</v>
      </c>
      <c r="D32" s="7">
        <v>1</v>
      </c>
      <c r="I32" s="114">
        <f t="shared" si="1"/>
        <v>6</v>
      </c>
    </row>
    <row r="33" spans="1:9" ht="12.75">
      <c r="A33" s="7">
        <v>29</v>
      </c>
      <c r="B33" s="10" t="s">
        <v>1144</v>
      </c>
      <c r="C33" s="1">
        <f t="shared" si="0"/>
        <v>6</v>
      </c>
      <c r="D33" s="7">
        <v>1</v>
      </c>
      <c r="I33" s="114">
        <f t="shared" si="1"/>
        <v>6</v>
      </c>
    </row>
    <row r="34" spans="1:9" ht="12.75">
      <c r="A34" s="7">
        <v>30</v>
      </c>
      <c r="B34" s="10" t="s">
        <v>1145</v>
      </c>
      <c r="C34" s="1">
        <f t="shared" si="0"/>
        <v>6</v>
      </c>
      <c r="D34" s="7">
        <v>1</v>
      </c>
      <c r="I34" s="114">
        <f t="shared" si="1"/>
        <v>6</v>
      </c>
    </row>
    <row r="35" spans="1:9" ht="12.75">
      <c r="A35" s="7">
        <v>31</v>
      </c>
      <c r="B35" s="10" t="s">
        <v>1146</v>
      </c>
      <c r="C35" s="1">
        <f t="shared" si="0"/>
        <v>6</v>
      </c>
      <c r="D35" s="7">
        <v>1</v>
      </c>
      <c r="I35" s="114">
        <f t="shared" si="1"/>
        <v>6</v>
      </c>
    </row>
    <row r="36" spans="1:9" ht="12.75">
      <c r="A36" s="7">
        <v>32</v>
      </c>
      <c r="B36" s="10" t="s">
        <v>1147</v>
      </c>
      <c r="C36" s="1">
        <f t="shared" si="0"/>
        <v>6</v>
      </c>
      <c r="D36" s="7">
        <v>1</v>
      </c>
      <c r="I36" s="114">
        <f t="shared" si="1"/>
        <v>6</v>
      </c>
    </row>
    <row r="37" spans="1:9" ht="12.75">
      <c r="A37" s="7">
        <v>33</v>
      </c>
      <c r="B37" s="10" t="s">
        <v>1148</v>
      </c>
      <c r="C37" s="1">
        <f t="shared" si="0"/>
        <v>6</v>
      </c>
      <c r="D37" s="7">
        <v>1</v>
      </c>
      <c r="I37" s="114">
        <f t="shared" si="1"/>
        <v>6</v>
      </c>
    </row>
    <row r="38" spans="1:9" ht="12.75">
      <c r="A38" s="7">
        <v>34</v>
      </c>
      <c r="B38" s="10" t="s">
        <v>1149</v>
      </c>
      <c r="C38" s="1">
        <f t="shared" si="0"/>
        <v>6</v>
      </c>
      <c r="D38" s="7">
        <v>1</v>
      </c>
      <c r="I38" s="114">
        <f t="shared" si="1"/>
        <v>6</v>
      </c>
    </row>
    <row r="39" spans="1:9" ht="12.75">
      <c r="A39" s="7">
        <v>35</v>
      </c>
      <c r="B39" s="10" t="s">
        <v>1150</v>
      </c>
      <c r="C39" s="1">
        <f t="shared" si="0"/>
        <v>6</v>
      </c>
      <c r="D39" s="7">
        <v>1</v>
      </c>
      <c r="I39" s="114">
        <f t="shared" si="1"/>
        <v>6</v>
      </c>
    </row>
  </sheetData>
  <sheetProtection/>
  <printOptions gridLines="1" horizontalCentered="1"/>
  <pageMargins left="0.7480314960629921" right="0.2362204724409449" top="0.984251968503937" bottom="0.7480314960629921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G120"/>
  <sheetViews>
    <sheetView zoomScalePageLayoutView="0" workbookViewId="0" topLeftCell="A91">
      <selection activeCell="A91" sqref="A1:C65536"/>
    </sheetView>
  </sheetViews>
  <sheetFormatPr defaultColWidth="9.140625" defaultRowHeight="15"/>
  <cols>
    <col min="1" max="1" width="9.140625" style="45" customWidth="1"/>
    <col min="2" max="2" width="53.57421875" style="45" customWidth="1"/>
    <col min="3" max="3" width="8.421875" style="50" customWidth="1"/>
    <col min="4" max="4" width="10.00390625" style="45" bestFit="1" customWidth="1"/>
    <col min="5" max="16384" width="9.140625" style="45" customWidth="1"/>
  </cols>
  <sheetData>
    <row r="2" spans="2:3" ht="12.75">
      <c r="B2" s="118" t="s">
        <v>503</v>
      </c>
      <c r="C2" s="118"/>
    </row>
    <row r="3" spans="2:3" ht="12.75">
      <c r="B3" s="118" t="s">
        <v>0</v>
      </c>
      <c r="C3" s="118"/>
    </row>
    <row r="4" spans="2:3" ht="12.75">
      <c r="B4" s="118"/>
      <c r="C4" s="118"/>
    </row>
    <row r="5" spans="1:3" ht="27" customHeight="1">
      <c r="A5" s="51">
        <v>57</v>
      </c>
      <c r="B5" s="119" t="s">
        <v>504</v>
      </c>
      <c r="C5" s="119"/>
    </row>
    <row r="6" spans="2:3" ht="12.75">
      <c r="B6" s="61" t="s">
        <v>246</v>
      </c>
      <c r="C6" s="62" t="s">
        <v>463</v>
      </c>
    </row>
    <row r="7" spans="1:5" ht="12.75">
      <c r="A7" s="50">
        <v>1</v>
      </c>
      <c r="B7" s="63" t="s">
        <v>505</v>
      </c>
      <c r="C7" s="45">
        <v>1</v>
      </c>
      <c r="E7" s="64"/>
    </row>
    <row r="8" spans="1:5" ht="12.75">
      <c r="A8" s="50">
        <v>2</v>
      </c>
      <c r="B8" s="63" t="s">
        <v>506</v>
      </c>
      <c r="C8" s="45">
        <v>4</v>
      </c>
      <c r="E8" s="64"/>
    </row>
    <row r="9" spans="1:5" ht="12.75">
      <c r="A9" s="50">
        <v>3</v>
      </c>
      <c r="B9" s="63" t="s">
        <v>507</v>
      </c>
      <c r="C9" s="45">
        <v>2</v>
      </c>
      <c r="E9" s="64"/>
    </row>
    <row r="10" spans="1:5" ht="12.75">
      <c r="A10" s="50">
        <v>4</v>
      </c>
      <c r="B10" s="63" t="s">
        <v>508</v>
      </c>
      <c r="C10" s="45">
        <v>3</v>
      </c>
      <c r="E10" s="64"/>
    </row>
    <row r="11" spans="1:5" ht="12.75">
      <c r="A11" s="50">
        <v>5</v>
      </c>
      <c r="B11" s="63" t="s">
        <v>509</v>
      </c>
      <c r="C11" s="45">
        <v>16</v>
      </c>
      <c r="E11" s="64"/>
    </row>
    <row r="12" spans="1:5" ht="12.75">
      <c r="A12" s="50">
        <v>6</v>
      </c>
      <c r="B12" s="63" t="s">
        <v>510</v>
      </c>
      <c r="C12" s="45">
        <v>8</v>
      </c>
      <c r="E12" s="64"/>
    </row>
    <row r="13" spans="1:5" ht="12.75">
      <c r="A13" s="50">
        <v>7</v>
      </c>
      <c r="B13" s="65" t="s">
        <v>511</v>
      </c>
      <c r="C13" s="45">
        <v>1</v>
      </c>
      <c r="E13" s="64"/>
    </row>
    <row r="14" spans="1:5" ht="12.75">
      <c r="A14" s="50">
        <v>8</v>
      </c>
      <c r="B14" s="63" t="s">
        <v>512</v>
      </c>
      <c r="C14" s="45">
        <v>1</v>
      </c>
      <c r="E14" s="64"/>
    </row>
    <row r="15" spans="1:5" ht="12.75">
      <c r="A15" s="50">
        <v>9</v>
      </c>
      <c r="B15" s="65" t="s">
        <v>513</v>
      </c>
      <c r="C15" s="45">
        <v>2</v>
      </c>
      <c r="E15" s="64"/>
    </row>
    <row r="16" spans="1:5" ht="12.75">
      <c r="A16" s="50">
        <v>10</v>
      </c>
      <c r="B16" s="65" t="s">
        <v>514</v>
      </c>
      <c r="C16" s="45">
        <v>1</v>
      </c>
      <c r="E16" s="64"/>
    </row>
    <row r="17" spans="1:5" ht="12.75">
      <c r="A17" s="50">
        <v>11</v>
      </c>
      <c r="B17" s="65" t="s">
        <v>515</v>
      </c>
      <c r="C17" s="45">
        <v>1</v>
      </c>
      <c r="E17" s="64"/>
    </row>
    <row r="18" spans="1:5" ht="12.75">
      <c r="A18" s="50">
        <v>12</v>
      </c>
      <c r="B18" s="65" t="s">
        <v>516</v>
      </c>
      <c r="C18" s="45">
        <v>1</v>
      </c>
      <c r="E18" s="64"/>
    </row>
    <row r="19" spans="1:5" ht="12.75">
      <c r="A19" s="50">
        <v>13</v>
      </c>
      <c r="B19" s="65" t="s">
        <v>517</v>
      </c>
      <c r="C19" s="45">
        <v>1</v>
      </c>
      <c r="E19" s="64"/>
    </row>
    <row r="20" spans="1:5" ht="12.75">
      <c r="A20" s="50">
        <v>14</v>
      </c>
      <c r="B20" s="65" t="s">
        <v>518</v>
      </c>
      <c r="C20" s="45">
        <v>1</v>
      </c>
      <c r="E20" s="64"/>
    </row>
    <row r="21" spans="1:5" ht="12.75">
      <c r="A21" s="50">
        <v>15</v>
      </c>
      <c r="B21" s="65" t="s">
        <v>519</v>
      </c>
      <c r="C21" s="45">
        <v>2</v>
      </c>
      <c r="E21" s="64"/>
    </row>
    <row r="22" spans="1:5" ht="12.75">
      <c r="A22" s="50">
        <v>16</v>
      </c>
      <c r="B22" s="65" t="s">
        <v>520</v>
      </c>
      <c r="C22" s="45">
        <v>2</v>
      </c>
      <c r="E22" s="64"/>
    </row>
    <row r="23" spans="1:5" ht="12.75">
      <c r="A23" s="50">
        <v>17</v>
      </c>
      <c r="B23" s="65" t="s">
        <v>521</v>
      </c>
      <c r="C23" s="45">
        <v>1</v>
      </c>
      <c r="E23" s="64"/>
    </row>
    <row r="24" spans="1:5" ht="12.75">
      <c r="A24" s="50">
        <v>18</v>
      </c>
      <c r="B24" s="65" t="s">
        <v>522</v>
      </c>
      <c r="C24" s="45">
        <v>1</v>
      </c>
      <c r="E24" s="64"/>
    </row>
    <row r="25" spans="1:5" ht="12.75">
      <c r="A25" s="50">
        <v>19</v>
      </c>
      <c r="B25" s="65" t="s">
        <v>523</v>
      </c>
      <c r="C25" s="45">
        <v>1</v>
      </c>
      <c r="E25" s="64"/>
    </row>
    <row r="26" spans="1:5" ht="12.75">
      <c r="A26" s="50">
        <v>20</v>
      </c>
      <c r="B26" s="65" t="s">
        <v>524</v>
      </c>
      <c r="C26" s="45">
        <v>1</v>
      </c>
      <c r="E26" s="64"/>
    </row>
    <row r="27" spans="1:5" ht="12.75">
      <c r="A27" s="50">
        <v>21</v>
      </c>
      <c r="B27" s="63" t="s">
        <v>525</v>
      </c>
      <c r="C27" s="45">
        <v>1</v>
      </c>
      <c r="E27" s="64"/>
    </row>
    <row r="28" spans="1:5" ht="12.75">
      <c r="A28" s="50">
        <v>22</v>
      </c>
      <c r="B28" s="65" t="s">
        <v>526</v>
      </c>
      <c r="C28" s="45">
        <v>1</v>
      </c>
      <c r="E28" s="64"/>
    </row>
    <row r="29" spans="1:5" ht="12.75">
      <c r="A29" s="50">
        <v>23</v>
      </c>
      <c r="B29" s="63" t="s">
        <v>527</v>
      </c>
      <c r="C29" s="45">
        <v>1</v>
      </c>
      <c r="E29" s="64"/>
    </row>
    <row r="30" spans="1:5" ht="12.75">
      <c r="A30" s="50">
        <v>24</v>
      </c>
      <c r="B30" s="63" t="s">
        <v>528</v>
      </c>
      <c r="C30" s="45">
        <v>54</v>
      </c>
      <c r="E30" s="64"/>
    </row>
    <row r="31" spans="1:3" ht="12.75">
      <c r="A31" s="50">
        <v>25</v>
      </c>
      <c r="B31" s="65" t="s">
        <v>529</v>
      </c>
      <c r="C31" s="45">
        <v>2</v>
      </c>
    </row>
    <row r="32" spans="1:5" ht="12.75">
      <c r="A32" s="50">
        <v>26</v>
      </c>
      <c r="B32" s="65" t="s">
        <v>530</v>
      </c>
      <c r="C32" s="45">
        <v>5</v>
      </c>
      <c r="E32" s="64"/>
    </row>
    <row r="33" spans="1:7" ht="12.75">
      <c r="A33" s="50">
        <v>27</v>
      </c>
      <c r="B33" s="63" t="s">
        <v>531</v>
      </c>
      <c r="C33" s="45">
        <v>3</v>
      </c>
      <c r="E33" s="66"/>
      <c r="G33" s="67"/>
    </row>
    <row r="34" spans="1:5" ht="12.75">
      <c r="A34" s="50">
        <v>28</v>
      </c>
      <c r="B34" s="63" t="s">
        <v>532</v>
      </c>
      <c r="C34" s="45">
        <v>3</v>
      </c>
      <c r="E34" s="64"/>
    </row>
    <row r="35" spans="1:5" ht="12.75">
      <c r="A35" s="50">
        <v>29</v>
      </c>
      <c r="B35" s="65" t="s">
        <v>533</v>
      </c>
      <c r="C35" s="45">
        <v>3</v>
      </c>
      <c r="E35" s="64"/>
    </row>
    <row r="36" spans="1:5" ht="12.75">
      <c r="A36" s="50">
        <v>30</v>
      </c>
      <c r="B36" s="65" t="s">
        <v>534</v>
      </c>
      <c r="C36" s="45">
        <v>1</v>
      </c>
      <c r="E36" s="64"/>
    </row>
    <row r="37" spans="1:5" ht="12.75">
      <c r="A37" s="50">
        <v>31</v>
      </c>
      <c r="B37" s="63" t="s">
        <v>535</v>
      </c>
      <c r="C37" s="45">
        <v>1</v>
      </c>
      <c r="E37" s="64"/>
    </row>
    <row r="38" spans="1:5" ht="12.75">
      <c r="A38" s="50">
        <v>32</v>
      </c>
      <c r="B38" s="65" t="s">
        <v>536</v>
      </c>
      <c r="C38" s="45">
        <v>3</v>
      </c>
      <c r="E38" s="64"/>
    </row>
    <row r="39" spans="1:5" ht="12.75">
      <c r="A39" s="50">
        <v>33</v>
      </c>
      <c r="B39" s="68" t="s">
        <v>537</v>
      </c>
      <c r="C39" s="45">
        <v>3</v>
      </c>
      <c r="E39" s="64"/>
    </row>
    <row r="40" spans="1:5" ht="12.75">
      <c r="A40" s="50">
        <v>34</v>
      </c>
      <c r="B40" s="63" t="s">
        <v>538</v>
      </c>
      <c r="C40" s="45">
        <v>4</v>
      </c>
      <c r="E40" s="64"/>
    </row>
    <row r="41" spans="1:5" ht="12.75">
      <c r="A41" s="50">
        <v>35</v>
      </c>
      <c r="B41" s="63" t="s">
        <v>539</v>
      </c>
      <c r="C41" s="45">
        <v>3</v>
      </c>
      <c r="E41" s="64"/>
    </row>
    <row r="42" spans="1:5" ht="12.75">
      <c r="A42" s="50">
        <v>36</v>
      </c>
      <c r="B42" s="65" t="s">
        <v>540</v>
      </c>
      <c r="C42" s="45">
        <v>4</v>
      </c>
      <c r="E42" s="64"/>
    </row>
    <row r="43" spans="1:5" ht="12.75">
      <c r="A43" s="50">
        <v>37</v>
      </c>
      <c r="B43" s="65" t="s">
        <v>541</v>
      </c>
      <c r="C43" s="45">
        <v>3</v>
      </c>
      <c r="E43" s="64"/>
    </row>
    <row r="44" spans="1:5" ht="12.75">
      <c r="A44" s="50">
        <v>38</v>
      </c>
      <c r="B44" s="65" t="s">
        <v>542</v>
      </c>
      <c r="C44" s="45">
        <v>2</v>
      </c>
      <c r="E44" s="64"/>
    </row>
    <row r="45" spans="1:5" s="69" customFormat="1" ht="12.75">
      <c r="A45" s="50">
        <v>39</v>
      </c>
      <c r="B45" s="65" t="s">
        <v>543</v>
      </c>
      <c r="C45" s="45">
        <v>6</v>
      </c>
      <c r="D45" s="45"/>
      <c r="E45" s="66"/>
    </row>
    <row r="46" spans="1:5" ht="12.75">
      <c r="A46" s="50">
        <v>40</v>
      </c>
      <c r="B46" s="65" t="s">
        <v>544</v>
      </c>
      <c r="C46" s="45">
        <v>4</v>
      </c>
      <c r="E46" s="64"/>
    </row>
    <row r="47" spans="1:5" ht="12.75">
      <c r="A47" s="50">
        <v>41</v>
      </c>
      <c r="B47" s="65" t="s">
        <v>545</v>
      </c>
      <c r="C47" s="45">
        <v>1</v>
      </c>
      <c r="E47" s="64"/>
    </row>
    <row r="48" spans="1:5" ht="12.75">
      <c r="A48" s="50">
        <v>42</v>
      </c>
      <c r="B48" s="63" t="s">
        <v>546</v>
      </c>
      <c r="C48" s="45">
        <v>1</v>
      </c>
      <c r="E48" s="64"/>
    </row>
    <row r="49" spans="1:5" s="69" customFormat="1" ht="12.75">
      <c r="A49" s="50">
        <v>43</v>
      </c>
      <c r="B49" s="65" t="s">
        <v>547</v>
      </c>
      <c r="C49" s="45">
        <v>1</v>
      </c>
      <c r="D49" s="45"/>
      <c r="E49" s="64"/>
    </row>
    <row r="50" spans="1:5" ht="12.75">
      <c r="A50" s="50">
        <v>44</v>
      </c>
      <c r="B50" s="63" t="s">
        <v>548</v>
      </c>
      <c r="C50" s="45">
        <v>1</v>
      </c>
      <c r="E50" s="64"/>
    </row>
    <row r="51" spans="1:5" ht="12.75">
      <c r="A51" s="50">
        <v>45</v>
      </c>
      <c r="B51" s="63" t="s">
        <v>549</v>
      </c>
      <c r="C51" s="45">
        <v>1</v>
      </c>
      <c r="E51" s="64"/>
    </row>
    <row r="52" spans="1:5" ht="12.75">
      <c r="A52" s="50">
        <v>46</v>
      </c>
      <c r="B52" s="63" t="s">
        <v>550</v>
      </c>
      <c r="C52" s="45">
        <v>4</v>
      </c>
      <c r="E52" s="64"/>
    </row>
    <row r="53" spans="1:5" ht="12.75">
      <c r="A53" s="50">
        <v>47</v>
      </c>
      <c r="B53" s="63" t="s">
        <v>551</v>
      </c>
      <c r="C53" s="45">
        <v>2</v>
      </c>
      <c r="E53" s="64"/>
    </row>
    <row r="54" spans="1:5" ht="12.75">
      <c r="A54" s="50">
        <v>48</v>
      </c>
      <c r="B54" s="63" t="s">
        <v>552</v>
      </c>
      <c r="C54" s="45">
        <v>1</v>
      </c>
      <c r="E54" s="64"/>
    </row>
    <row r="55" spans="1:5" ht="12.75">
      <c r="A55" s="50">
        <v>49</v>
      </c>
      <c r="B55" s="63" t="s">
        <v>553</v>
      </c>
      <c r="C55" s="45">
        <v>1</v>
      </c>
      <c r="E55" s="64"/>
    </row>
    <row r="56" spans="1:5" ht="12.75">
      <c r="A56" s="50">
        <v>50</v>
      </c>
      <c r="B56" s="65" t="s">
        <v>554</v>
      </c>
      <c r="C56" s="45">
        <v>1</v>
      </c>
      <c r="E56" s="64"/>
    </row>
    <row r="57" spans="1:5" ht="12.75">
      <c r="A57" s="50">
        <v>51</v>
      </c>
      <c r="B57" s="63" t="s">
        <v>555</v>
      </c>
      <c r="C57" s="45">
        <v>3</v>
      </c>
      <c r="E57" s="64"/>
    </row>
    <row r="58" spans="1:5" ht="12.75">
      <c r="A58" s="50">
        <v>52</v>
      </c>
      <c r="B58" s="65" t="s">
        <v>556</v>
      </c>
      <c r="C58" s="45">
        <v>4</v>
      </c>
      <c r="E58" s="64"/>
    </row>
    <row r="59" spans="1:5" ht="12.75">
      <c r="A59" s="50">
        <v>53</v>
      </c>
      <c r="B59" s="63" t="s">
        <v>557</v>
      </c>
      <c r="C59" s="45">
        <v>2</v>
      </c>
      <c r="E59" s="64"/>
    </row>
    <row r="60" spans="1:5" ht="12.75">
      <c r="A60" s="50">
        <v>54</v>
      </c>
      <c r="B60" s="63" t="s">
        <v>558</v>
      </c>
      <c r="C60" s="45">
        <v>2</v>
      </c>
      <c r="E60" s="66"/>
    </row>
    <row r="61" spans="1:5" ht="12.75">
      <c r="A61" s="50">
        <v>55</v>
      </c>
      <c r="B61" s="63" t="s">
        <v>559</v>
      </c>
      <c r="C61" s="45">
        <v>1</v>
      </c>
      <c r="E61" s="64"/>
    </row>
    <row r="62" spans="1:5" ht="12.75">
      <c r="A62" s="50">
        <v>56</v>
      </c>
      <c r="B62" s="65" t="s">
        <v>560</v>
      </c>
      <c r="C62" s="45">
        <v>3</v>
      </c>
      <c r="E62" s="64"/>
    </row>
    <row r="63" spans="1:5" ht="12.75">
      <c r="A63" s="50">
        <v>57</v>
      </c>
      <c r="B63" s="65" t="s">
        <v>561</v>
      </c>
      <c r="C63" s="45">
        <v>3</v>
      </c>
      <c r="E63" s="66"/>
    </row>
    <row r="64" spans="1:5" ht="12.75">
      <c r="A64" s="50">
        <v>58</v>
      </c>
      <c r="B64" s="63" t="s">
        <v>562</v>
      </c>
      <c r="C64" s="45">
        <v>1</v>
      </c>
      <c r="E64" s="64"/>
    </row>
    <row r="65" spans="1:5" ht="12.75">
      <c r="A65" s="50">
        <v>59</v>
      </c>
      <c r="B65" s="63" t="s">
        <v>563</v>
      </c>
      <c r="C65" s="45">
        <v>9</v>
      </c>
      <c r="E65" s="64"/>
    </row>
    <row r="66" spans="1:5" ht="12.75">
      <c r="A66" s="50">
        <v>60</v>
      </c>
      <c r="B66" s="63" t="s">
        <v>564</v>
      </c>
      <c r="C66" s="45">
        <v>3</v>
      </c>
      <c r="E66" s="64"/>
    </row>
    <row r="67" spans="1:5" ht="12.75">
      <c r="A67" s="50">
        <v>61</v>
      </c>
      <c r="B67" s="65" t="s">
        <v>565</v>
      </c>
      <c r="C67" s="45">
        <v>1</v>
      </c>
      <c r="E67" s="66"/>
    </row>
    <row r="68" spans="1:5" s="71" customFormat="1" ht="12.75">
      <c r="A68" s="50">
        <v>62</v>
      </c>
      <c r="B68" s="70" t="s">
        <v>566</v>
      </c>
      <c r="C68" s="71">
        <v>1</v>
      </c>
      <c r="D68" s="45"/>
      <c r="E68" s="72"/>
    </row>
    <row r="69" spans="1:5" ht="12.75">
      <c r="A69" s="50">
        <v>63</v>
      </c>
      <c r="B69" s="65" t="s">
        <v>567</v>
      </c>
      <c r="C69" s="45">
        <v>5</v>
      </c>
      <c r="E69" s="66"/>
    </row>
    <row r="70" spans="1:5" ht="12.75">
      <c r="A70" s="50">
        <v>64</v>
      </c>
      <c r="B70" s="65" t="s">
        <v>568</v>
      </c>
      <c r="C70" s="45">
        <v>4</v>
      </c>
      <c r="E70" s="64"/>
    </row>
    <row r="71" spans="1:5" ht="12.75">
      <c r="A71" s="50">
        <v>65</v>
      </c>
      <c r="B71" s="65" t="s">
        <v>569</v>
      </c>
      <c r="C71" s="71">
        <v>9</v>
      </c>
      <c r="E71" s="64"/>
    </row>
    <row r="72" spans="1:5" ht="12.75">
      <c r="A72" s="50">
        <v>66</v>
      </c>
      <c r="B72" s="65" t="s">
        <v>570</v>
      </c>
      <c r="C72" s="71">
        <v>1</v>
      </c>
      <c r="E72" s="64"/>
    </row>
    <row r="73" spans="1:5" ht="12.75">
      <c r="A73" s="50">
        <v>67</v>
      </c>
      <c r="B73" s="65" t="s">
        <v>571</v>
      </c>
      <c r="C73" s="71">
        <v>2</v>
      </c>
      <c r="E73" s="64"/>
    </row>
    <row r="74" spans="1:5" ht="12.75">
      <c r="A74" s="50">
        <v>68</v>
      </c>
      <c r="B74" s="65" t="s">
        <v>572</v>
      </c>
      <c r="C74" s="71">
        <v>2</v>
      </c>
      <c r="E74" s="64"/>
    </row>
    <row r="75" spans="1:5" ht="12.75">
      <c r="A75" s="50">
        <v>69</v>
      </c>
      <c r="B75" s="65" t="s">
        <v>573</v>
      </c>
      <c r="C75" s="71">
        <v>1</v>
      </c>
      <c r="E75" s="64"/>
    </row>
    <row r="76" spans="1:5" ht="12.75">
      <c r="A76" s="50">
        <v>70</v>
      </c>
      <c r="B76" s="65" t="s">
        <v>574</v>
      </c>
      <c r="C76" s="71">
        <v>1</v>
      </c>
      <c r="E76" s="64"/>
    </row>
    <row r="77" spans="1:5" ht="12.75" customHeight="1">
      <c r="A77" s="50">
        <v>71</v>
      </c>
      <c r="B77" s="65" t="s">
        <v>575</v>
      </c>
      <c r="C77" s="71">
        <v>4</v>
      </c>
      <c r="E77" s="64"/>
    </row>
    <row r="78" spans="1:5" ht="12.75">
      <c r="A78" s="50">
        <v>72</v>
      </c>
      <c r="B78" s="65" t="s">
        <v>576</v>
      </c>
      <c r="C78" s="71">
        <v>3</v>
      </c>
      <c r="E78" s="64"/>
    </row>
    <row r="79" spans="1:5" ht="12.75">
      <c r="A79" s="50">
        <v>73</v>
      </c>
      <c r="B79" s="65" t="s">
        <v>577</v>
      </c>
      <c r="C79" s="71">
        <v>2</v>
      </c>
      <c r="E79" s="64"/>
    </row>
    <row r="80" spans="1:5" s="71" customFormat="1" ht="12.75">
      <c r="A80" s="50">
        <v>74</v>
      </c>
      <c r="B80" s="70" t="s">
        <v>578</v>
      </c>
      <c r="C80" s="71">
        <v>4</v>
      </c>
      <c r="D80" s="45"/>
      <c r="E80" s="73"/>
    </row>
    <row r="81" spans="1:5" ht="12.75">
      <c r="A81" s="50">
        <v>75</v>
      </c>
      <c r="B81" s="65" t="s">
        <v>579</v>
      </c>
      <c r="C81" s="71">
        <v>3</v>
      </c>
      <c r="E81" s="64"/>
    </row>
    <row r="82" spans="1:5" ht="12.75">
      <c r="A82" s="50">
        <v>76</v>
      </c>
      <c r="B82" s="65" t="s">
        <v>580</v>
      </c>
      <c r="C82" s="71">
        <v>1</v>
      </c>
      <c r="E82" s="64"/>
    </row>
    <row r="83" spans="1:5" ht="12.75">
      <c r="A83" s="50">
        <v>77</v>
      </c>
      <c r="B83" s="65" t="s">
        <v>581</v>
      </c>
      <c r="C83" s="71">
        <v>1</v>
      </c>
      <c r="E83" s="64"/>
    </row>
    <row r="84" spans="1:5" ht="12.75">
      <c r="A84" s="50">
        <v>78</v>
      </c>
      <c r="B84" s="65" t="s">
        <v>582</v>
      </c>
      <c r="C84" s="71">
        <v>1</v>
      </c>
      <c r="E84" s="64"/>
    </row>
    <row r="85" spans="1:5" ht="12.75">
      <c r="A85" s="50">
        <v>79</v>
      </c>
      <c r="B85" s="65" t="s">
        <v>583</v>
      </c>
      <c r="C85" s="71">
        <v>2</v>
      </c>
      <c r="E85" s="64"/>
    </row>
    <row r="86" spans="1:5" ht="12.75">
      <c r="A86" s="50">
        <v>80</v>
      </c>
      <c r="B86" s="65" t="s">
        <v>584</v>
      </c>
      <c r="C86" s="71">
        <v>1</v>
      </c>
      <c r="E86" s="64"/>
    </row>
    <row r="87" spans="1:5" ht="12.75">
      <c r="A87" s="50">
        <v>81</v>
      </c>
      <c r="B87" s="65" t="s">
        <v>585</v>
      </c>
      <c r="C87" s="71">
        <v>1</v>
      </c>
      <c r="E87" s="64"/>
    </row>
    <row r="88" spans="1:5" ht="12.75">
      <c r="A88" s="50">
        <v>82</v>
      </c>
      <c r="B88" s="65" t="s">
        <v>586</v>
      </c>
      <c r="C88" s="71">
        <v>1</v>
      </c>
      <c r="E88" s="64"/>
    </row>
    <row r="89" spans="1:5" ht="12.75">
      <c r="A89" s="50">
        <v>83</v>
      </c>
      <c r="B89" s="65" t="s">
        <v>587</v>
      </c>
      <c r="C89" s="71">
        <v>3</v>
      </c>
      <c r="E89" s="64"/>
    </row>
    <row r="90" spans="1:5" ht="12.75">
      <c r="A90" s="50">
        <v>84</v>
      </c>
      <c r="B90" s="65" t="s">
        <v>588</v>
      </c>
      <c r="C90" s="71">
        <v>4</v>
      </c>
      <c r="E90" s="64"/>
    </row>
    <row r="91" spans="1:5" ht="12.75">
      <c r="A91" s="50">
        <v>85</v>
      </c>
      <c r="B91" s="65" t="s">
        <v>589</v>
      </c>
      <c r="C91" s="71">
        <v>4</v>
      </c>
      <c r="E91" s="64"/>
    </row>
    <row r="92" spans="1:5" ht="12.75">
      <c r="A92" s="50">
        <v>86</v>
      </c>
      <c r="B92" s="65" t="s">
        <v>590</v>
      </c>
      <c r="C92" s="71">
        <v>5</v>
      </c>
      <c r="E92" s="64"/>
    </row>
    <row r="93" spans="1:5" ht="12.75">
      <c r="A93" s="50">
        <v>87</v>
      </c>
      <c r="B93" s="65" t="s">
        <v>591</v>
      </c>
      <c r="C93" s="71">
        <v>4</v>
      </c>
      <c r="E93" s="64"/>
    </row>
    <row r="94" spans="1:5" ht="12.75">
      <c r="A94" s="50">
        <v>88</v>
      </c>
      <c r="B94" s="65" t="s">
        <v>592</v>
      </c>
      <c r="C94" s="71">
        <v>1</v>
      </c>
      <c r="E94" s="64"/>
    </row>
    <row r="95" spans="1:5" ht="12.75">
      <c r="A95" s="50">
        <v>89</v>
      </c>
      <c r="B95" s="65" t="s">
        <v>593</v>
      </c>
      <c r="C95" s="71">
        <v>2</v>
      </c>
      <c r="E95" s="64"/>
    </row>
    <row r="96" spans="1:5" ht="12.75">
      <c r="A96" s="50">
        <v>90</v>
      </c>
      <c r="B96" s="65" t="s">
        <v>594</v>
      </c>
      <c r="C96" s="71">
        <v>4</v>
      </c>
      <c r="E96" s="64"/>
    </row>
    <row r="97" spans="1:5" ht="12.75">
      <c r="A97" s="50">
        <v>91</v>
      </c>
      <c r="B97" s="65" t="s">
        <v>595</v>
      </c>
      <c r="C97" s="71">
        <v>2</v>
      </c>
      <c r="E97" s="64"/>
    </row>
    <row r="98" spans="1:6" ht="12.75">
      <c r="A98" s="50">
        <v>92</v>
      </c>
      <c r="B98" s="65" t="s">
        <v>596</v>
      </c>
      <c r="C98" s="71">
        <v>1</v>
      </c>
      <c r="E98" s="64"/>
      <c r="F98" s="69"/>
    </row>
    <row r="99" spans="1:6" ht="12.75">
      <c r="A99" s="50">
        <v>93</v>
      </c>
      <c r="B99" s="65" t="s">
        <v>597</v>
      </c>
      <c r="C99" s="71">
        <v>1</v>
      </c>
      <c r="E99" s="64"/>
      <c r="F99" s="69"/>
    </row>
    <row r="100" spans="1:5" ht="12.75">
      <c r="A100" s="50">
        <v>94</v>
      </c>
      <c r="B100" s="63" t="s">
        <v>598</v>
      </c>
      <c r="C100" s="71">
        <v>1</v>
      </c>
      <c r="E100" s="66"/>
    </row>
    <row r="101" spans="1:5" ht="12.75">
      <c r="A101" s="50">
        <v>95</v>
      </c>
      <c r="B101" s="63" t="s">
        <v>599</v>
      </c>
      <c r="C101" s="71">
        <v>1</v>
      </c>
      <c r="E101" s="66"/>
    </row>
    <row r="102" spans="1:5" ht="12.75">
      <c r="A102" s="50">
        <v>96</v>
      </c>
      <c r="B102" s="63" t="s">
        <v>600</v>
      </c>
      <c r="C102" s="71">
        <v>1</v>
      </c>
      <c r="E102" s="66"/>
    </row>
    <row r="103" spans="1:5" ht="12.75">
      <c r="A103" s="50">
        <v>97</v>
      </c>
      <c r="B103" s="63" t="s">
        <v>601</v>
      </c>
      <c r="C103" s="71">
        <v>1</v>
      </c>
      <c r="E103" s="66"/>
    </row>
    <row r="104" spans="1:5" ht="12.75">
      <c r="A104" s="50">
        <v>98</v>
      </c>
      <c r="B104" s="63" t="s">
        <v>602</v>
      </c>
      <c r="C104" s="71">
        <v>1</v>
      </c>
      <c r="E104" s="64"/>
    </row>
    <row r="105" spans="1:5" ht="12.75">
      <c r="A105" s="50">
        <v>99</v>
      </c>
      <c r="B105" s="63" t="s">
        <v>603</v>
      </c>
      <c r="C105" s="71">
        <v>1</v>
      </c>
      <c r="E105" s="64"/>
    </row>
    <row r="106" spans="1:5" ht="12.75">
      <c r="A106" s="50">
        <v>100</v>
      </c>
      <c r="B106" s="63" t="s">
        <v>604</v>
      </c>
      <c r="C106" s="71">
        <v>1</v>
      </c>
      <c r="E106" s="64"/>
    </row>
    <row r="107" spans="1:6" ht="12.75">
      <c r="A107" s="50">
        <v>101</v>
      </c>
      <c r="B107" s="65" t="s">
        <v>605</v>
      </c>
      <c r="C107" s="71">
        <v>2</v>
      </c>
      <c r="E107" s="65"/>
      <c r="F107" s="69"/>
    </row>
    <row r="108" spans="1:5" ht="12.75">
      <c r="A108" s="50">
        <v>102</v>
      </c>
      <c r="B108" s="63" t="s">
        <v>606</v>
      </c>
      <c r="C108" s="71">
        <v>2</v>
      </c>
      <c r="E108" s="64"/>
    </row>
    <row r="109" spans="1:5" ht="12.75">
      <c r="A109" s="50">
        <v>103</v>
      </c>
      <c r="B109" s="65" t="s">
        <v>607</v>
      </c>
      <c r="C109" s="71">
        <v>2</v>
      </c>
      <c r="E109" s="64"/>
    </row>
    <row r="110" spans="2:5" ht="15">
      <c r="B110" s="62"/>
      <c r="C110" s="74"/>
      <c r="D110" s="75"/>
      <c r="E110" s="76"/>
    </row>
    <row r="111" ht="12.75">
      <c r="C111" s="77"/>
    </row>
    <row r="112" ht="12.75">
      <c r="C112" s="77"/>
    </row>
    <row r="113" ht="12.75">
      <c r="C113" s="77"/>
    </row>
    <row r="114" spans="2:4" s="63" customFormat="1" ht="12.75">
      <c r="B114" s="78"/>
      <c r="C114" s="74"/>
      <c r="D114" s="79"/>
    </row>
    <row r="115" spans="2:3" s="63" customFormat="1" ht="12.75">
      <c r="B115" s="61"/>
      <c r="C115" s="80"/>
    </row>
    <row r="116" s="63" customFormat="1" ht="12.75">
      <c r="C116" s="64"/>
    </row>
    <row r="117" s="63" customFormat="1" ht="12.75">
      <c r="C117" s="64"/>
    </row>
    <row r="118" spans="2:3" s="63" customFormat="1" ht="12.75">
      <c r="B118" s="62"/>
      <c r="C118" s="64"/>
    </row>
    <row r="119" s="63" customFormat="1" ht="12.75">
      <c r="C119" s="64"/>
    </row>
    <row r="120" spans="2:3" ht="12.75">
      <c r="B120" s="78"/>
      <c r="C120" s="64"/>
    </row>
  </sheetData>
  <sheetProtection/>
  <mergeCells count="4">
    <mergeCell ref="B2:C2"/>
    <mergeCell ref="B3:C3"/>
    <mergeCell ref="B4:C4"/>
    <mergeCell ref="B5:C5"/>
  </mergeCells>
  <printOptions gridLines="1" horizontalCentered="1"/>
  <pageMargins left="0.5118110236220472" right="0.2362204724409449" top="0.61" bottom="0.2362204724409449" header="0.5118110236220472" footer="0.4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1">
      <selection activeCell="A1" sqref="A1:D65536"/>
    </sheetView>
  </sheetViews>
  <sheetFormatPr defaultColWidth="9.140625" defaultRowHeight="15"/>
  <cols>
    <col min="1" max="1" width="9.140625" style="45" customWidth="1"/>
    <col min="2" max="2" width="42.00390625" style="45" customWidth="1"/>
    <col min="3" max="3" width="11.57421875" style="45" customWidth="1"/>
    <col min="4" max="4" width="9.140625" style="81" customWidth="1"/>
    <col min="5" max="16384" width="9.140625" style="45" customWidth="1"/>
  </cols>
  <sheetData>
    <row r="1" spans="2:3" ht="12.75">
      <c r="B1" s="116" t="s">
        <v>0</v>
      </c>
      <c r="C1" s="116"/>
    </row>
    <row r="2" spans="1:4" s="58" customFormat="1" ht="30" customHeight="1">
      <c r="A2" s="82">
        <v>59</v>
      </c>
      <c r="B2" s="120" t="s">
        <v>608</v>
      </c>
      <c r="C2" s="120"/>
      <c r="D2" s="83"/>
    </row>
    <row r="4" ht="18">
      <c r="B4" s="84" t="s">
        <v>609</v>
      </c>
    </row>
    <row r="5" spans="2:4" ht="18">
      <c r="B5" s="84"/>
      <c r="D5" s="85" t="s">
        <v>463</v>
      </c>
    </row>
    <row r="6" spans="1:4" s="56" customFormat="1" ht="12.75" customHeight="1">
      <c r="A6" s="86">
        <v>1</v>
      </c>
      <c r="B6" s="56" t="s">
        <v>610</v>
      </c>
      <c r="D6" s="85">
        <v>2</v>
      </c>
    </row>
    <row r="7" spans="1:4" s="56" customFormat="1" ht="12.75" customHeight="1">
      <c r="A7" s="86">
        <v>2</v>
      </c>
      <c r="B7" s="56" t="s">
        <v>611</v>
      </c>
      <c r="D7" s="85">
        <v>4</v>
      </c>
    </row>
    <row r="8" spans="1:4" s="56" customFormat="1" ht="12.75" customHeight="1">
      <c r="A8" s="86">
        <v>3</v>
      </c>
      <c r="B8" s="56" t="s">
        <v>612</v>
      </c>
      <c r="D8" s="85">
        <v>3</v>
      </c>
    </row>
    <row r="9" spans="1:4" s="56" customFormat="1" ht="12.75" customHeight="1">
      <c r="A9" s="86">
        <v>4</v>
      </c>
      <c r="B9" s="56" t="s">
        <v>613</v>
      </c>
      <c r="D9" s="85">
        <v>5</v>
      </c>
    </row>
    <row r="10" spans="1:4" s="56" customFormat="1" ht="12.75" customHeight="1">
      <c r="A10" s="86">
        <v>5</v>
      </c>
      <c r="B10" s="56" t="s">
        <v>614</v>
      </c>
      <c r="D10" s="85">
        <v>1</v>
      </c>
    </row>
    <row r="11" spans="1:4" ht="12.75">
      <c r="A11" s="86">
        <v>6</v>
      </c>
      <c r="B11" s="69" t="s">
        <v>615</v>
      </c>
      <c r="D11" s="81">
        <v>1</v>
      </c>
    </row>
    <row r="12" spans="1:4" s="56" customFormat="1" ht="12.75" customHeight="1">
      <c r="A12" s="86">
        <v>7</v>
      </c>
      <c r="B12" s="56" t="s">
        <v>616</v>
      </c>
      <c r="D12" s="85">
        <v>4</v>
      </c>
    </row>
    <row r="13" spans="1:4" s="56" customFormat="1" ht="12.75" customHeight="1">
      <c r="A13" s="86">
        <v>8</v>
      </c>
      <c r="B13" s="56" t="s">
        <v>617</v>
      </c>
      <c r="D13" s="85">
        <v>1</v>
      </c>
    </row>
    <row r="14" spans="1:4" s="56" customFormat="1" ht="12.75" customHeight="1">
      <c r="A14" s="86">
        <v>9</v>
      </c>
      <c r="B14" s="56" t="s">
        <v>618</v>
      </c>
      <c r="D14" s="85">
        <v>2</v>
      </c>
    </row>
    <row r="15" spans="1:4" s="56" customFormat="1" ht="12.75" customHeight="1">
      <c r="A15" s="86">
        <v>10</v>
      </c>
      <c r="B15" s="56" t="s">
        <v>619</v>
      </c>
      <c r="D15" s="85">
        <v>2</v>
      </c>
    </row>
    <row r="16" spans="1:4" s="56" customFormat="1" ht="12.75" customHeight="1">
      <c r="A16" s="86">
        <v>11</v>
      </c>
      <c r="B16" s="56" t="s">
        <v>620</v>
      </c>
      <c r="D16" s="85">
        <v>2</v>
      </c>
    </row>
    <row r="17" spans="1:4" s="56" customFormat="1" ht="12.75" customHeight="1">
      <c r="A17" s="86">
        <v>12</v>
      </c>
      <c r="B17" s="56" t="s">
        <v>621</v>
      </c>
      <c r="D17" s="85">
        <v>5</v>
      </c>
    </row>
    <row r="18" spans="1:4" s="56" customFormat="1" ht="12.75" customHeight="1">
      <c r="A18" s="86">
        <v>13</v>
      </c>
      <c r="B18" s="56" t="s">
        <v>622</v>
      </c>
      <c r="D18" s="85">
        <v>1</v>
      </c>
    </row>
    <row r="19" s="56" customFormat="1" ht="12.75" customHeight="1">
      <c r="D19" s="85"/>
    </row>
    <row r="20" spans="1:4" s="56" customFormat="1" ht="12.75" customHeight="1">
      <c r="A20" s="86">
        <v>14</v>
      </c>
      <c r="B20" s="56" t="s">
        <v>623</v>
      </c>
      <c r="D20" s="85">
        <v>2</v>
      </c>
    </row>
    <row r="21" spans="1:4" s="56" customFormat="1" ht="12.75" customHeight="1">
      <c r="A21" s="86">
        <v>15</v>
      </c>
      <c r="B21" s="56" t="s">
        <v>624</v>
      </c>
      <c r="D21" s="85">
        <v>4</v>
      </c>
    </row>
    <row r="22" spans="1:4" s="56" customFormat="1" ht="12.75" customHeight="1">
      <c r="A22" s="86">
        <v>16</v>
      </c>
      <c r="B22" s="56" t="s">
        <v>625</v>
      </c>
      <c r="D22" s="85">
        <v>4</v>
      </c>
    </row>
    <row r="23" s="56" customFormat="1" ht="12.75" customHeight="1">
      <c r="D23" s="85"/>
    </row>
    <row r="24" spans="2:4" s="56" customFormat="1" ht="12.75" customHeight="1">
      <c r="B24" s="47" t="s">
        <v>626</v>
      </c>
      <c r="D24" s="85"/>
    </row>
    <row r="25" spans="1:4" s="56" customFormat="1" ht="12.75" customHeight="1">
      <c r="A25" s="86">
        <v>17</v>
      </c>
      <c r="B25" s="56" t="s">
        <v>627</v>
      </c>
      <c r="D25" s="85">
        <v>11</v>
      </c>
    </row>
    <row r="26" spans="1:4" s="56" customFormat="1" ht="12.75" customHeight="1">
      <c r="A26" s="86">
        <v>18</v>
      </c>
      <c r="B26" s="56" t="s">
        <v>628</v>
      </c>
      <c r="D26" s="85">
        <v>10</v>
      </c>
    </row>
    <row r="27" spans="1:4" s="56" customFormat="1" ht="12.75" customHeight="1">
      <c r="A27" s="86">
        <v>19</v>
      </c>
      <c r="B27" s="56" t="s">
        <v>629</v>
      </c>
      <c r="D27" s="85">
        <v>2</v>
      </c>
    </row>
    <row r="28" spans="1:4" s="56" customFormat="1" ht="12.75" customHeight="1">
      <c r="A28" s="86">
        <v>20</v>
      </c>
      <c r="B28" s="56" t="s">
        <v>630</v>
      </c>
      <c r="D28" s="85">
        <v>4</v>
      </c>
    </row>
    <row r="29" spans="1:4" s="56" customFormat="1" ht="12.75" customHeight="1">
      <c r="A29" s="86">
        <v>21</v>
      </c>
      <c r="B29" s="56" t="s">
        <v>631</v>
      </c>
      <c r="D29" s="85">
        <v>15</v>
      </c>
    </row>
    <row r="30" spans="1:4" ht="12.75">
      <c r="A30" s="86">
        <v>22</v>
      </c>
      <c r="B30" s="56" t="s">
        <v>632</v>
      </c>
      <c r="C30" s="56"/>
      <c r="D30" s="85">
        <v>1</v>
      </c>
    </row>
    <row r="31" spans="1:4" ht="12.75">
      <c r="A31" s="86">
        <v>23</v>
      </c>
      <c r="B31" s="56" t="s">
        <v>633</v>
      </c>
      <c r="C31" s="56"/>
      <c r="D31" s="85">
        <v>5</v>
      </c>
    </row>
    <row r="32" spans="1:4" ht="12.75">
      <c r="A32" s="86">
        <v>24</v>
      </c>
      <c r="B32" s="69" t="s">
        <v>634</v>
      </c>
      <c r="D32" s="81">
        <v>1</v>
      </c>
    </row>
    <row r="33" spans="1:4" s="56" customFormat="1" ht="12.75" customHeight="1">
      <c r="A33" s="86">
        <v>25</v>
      </c>
      <c r="B33" s="56" t="s">
        <v>635</v>
      </c>
      <c r="D33" s="85">
        <f>42+7</f>
        <v>49</v>
      </c>
    </row>
    <row r="34" spans="1:4" s="56" customFormat="1" ht="12.75" customHeight="1">
      <c r="A34" s="86">
        <v>26</v>
      </c>
      <c r="B34" s="56" t="s">
        <v>636</v>
      </c>
      <c r="D34" s="85">
        <v>3</v>
      </c>
    </row>
    <row r="35" spans="1:4" s="56" customFormat="1" ht="12.75" customHeight="1">
      <c r="A35" s="86">
        <v>27</v>
      </c>
      <c r="B35" s="56" t="s">
        <v>637</v>
      </c>
      <c r="D35" s="85">
        <v>5</v>
      </c>
    </row>
    <row r="36" spans="1:4" s="56" customFormat="1" ht="12.75" customHeight="1">
      <c r="A36" s="86">
        <v>28</v>
      </c>
      <c r="B36" s="56" t="s">
        <v>638</v>
      </c>
      <c r="D36" s="85">
        <v>2</v>
      </c>
    </row>
    <row r="37" spans="1:4" s="56" customFormat="1" ht="12.75" customHeight="1">
      <c r="A37" s="86">
        <v>29</v>
      </c>
      <c r="B37" s="56" t="s">
        <v>639</v>
      </c>
      <c r="D37" s="85">
        <v>1</v>
      </c>
    </row>
    <row r="38" spans="1:4" s="56" customFormat="1" ht="12.75" customHeight="1">
      <c r="A38" s="86">
        <v>30</v>
      </c>
      <c r="B38" s="56" t="s">
        <v>640</v>
      </c>
      <c r="D38" s="85">
        <v>3</v>
      </c>
    </row>
    <row r="39" spans="1:4" ht="13.5">
      <c r="A39" s="86">
        <v>31</v>
      </c>
      <c r="B39" s="87" t="s">
        <v>641</v>
      </c>
      <c r="D39" s="88">
        <v>2</v>
      </c>
    </row>
    <row r="40" spans="1:4" s="56" customFormat="1" ht="12.75" customHeight="1">
      <c r="A40" s="86">
        <v>32</v>
      </c>
      <c r="B40" s="56" t="s">
        <v>642</v>
      </c>
      <c r="D40" s="85">
        <v>2</v>
      </c>
    </row>
    <row r="41" spans="1:4" s="56" customFormat="1" ht="12.75" customHeight="1">
      <c r="A41" s="86">
        <v>33</v>
      </c>
      <c r="B41" s="56" t="s">
        <v>643</v>
      </c>
      <c r="D41" s="85">
        <v>1</v>
      </c>
    </row>
    <row r="42" spans="1:4" s="56" customFormat="1" ht="12.75" customHeight="1">
      <c r="A42" s="86">
        <v>34</v>
      </c>
      <c r="B42" s="56" t="s">
        <v>644</v>
      </c>
      <c r="D42" s="85">
        <v>5</v>
      </c>
    </row>
    <row r="43" spans="1:4" s="56" customFormat="1" ht="12.75" customHeight="1">
      <c r="A43" s="86">
        <v>35</v>
      </c>
      <c r="B43" s="56" t="s">
        <v>645</v>
      </c>
      <c r="D43" s="85">
        <v>2</v>
      </c>
    </row>
    <row r="44" spans="1:4" s="56" customFormat="1" ht="12.75" customHeight="1">
      <c r="A44" s="86">
        <v>36</v>
      </c>
      <c r="B44" s="56" t="s">
        <v>646</v>
      </c>
      <c r="D44" s="85">
        <v>1</v>
      </c>
    </row>
    <row r="45" spans="1:4" s="56" customFormat="1" ht="12.75" customHeight="1">
      <c r="A45" s="86">
        <v>37</v>
      </c>
      <c r="B45" s="56" t="s">
        <v>647</v>
      </c>
      <c r="D45" s="85">
        <v>5</v>
      </c>
    </row>
    <row r="46" spans="1:4" s="56" customFormat="1" ht="12.75" customHeight="1">
      <c r="A46" s="86">
        <v>38</v>
      </c>
      <c r="B46" s="56" t="s">
        <v>648</v>
      </c>
      <c r="D46" s="85">
        <v>2</v>
      </c>
    </row>
    <row r="47" spans="1:4" s="56" customFormat="1" ht="12.75" customHeight="1">
      <c r="A47" s="86">
        <v>39</v>
      </c>
      <c r="B47" s="69" t="s">
        <v>649</v>
      </c>
      <c r="C47" s="45"/>
      <c r="D47" s="81">
        <v>3</v>
      </c>
    </row>
    <row r="48" spans="1:4" s="56" customFormat="1" ht="12.75" customHeight="1">
      <c r="A48" s="86">
        <v>40</v>
      </c>
      <c r="B48" s="56" t="s">
        <v>650</v>
      </c>
      <c r="D48" s="85">
        <v>4</v>
      </c>
    </row>
    <row r="49" spans="1:4" s="56" customFormat="1" ht="12.75" customHeight="1">
      <c r="A49" s="86">
        <v>41</v>
      </c>
      <c r="B49" s="56" t="s">
        <v>651</v>
      </c>
      <c r="D49" s="85">
        <v>4</v>
      </c>
    </row>
    <row r="50" spans="1:4" s="56" customFormat="1" ht="12.75" customHeight="1">
      <c r="A50" s="86">
        <v>42</v>
      </c>
      <c r="B50" s="56" t="s">
        <v>652</v>
      </c>
      <c r="D50" s="85">
        <v>1</v>
      </c>
    </row>
    <row r="51" spans="1:4" s="56" customFormat="1" ht="12.75" customHeight="1">
      <c r="A51" s="86">
        <v>43</v>
      </c>
      <c r="B51" s="56" t="s">
        <v>653</v>
      </c>
      <c r="D51" s="85">
        <v>7</v>
      </c>
    </row>
    <row r="52" spans="1:4" s="56" customFormat="1" ht="12.75" customHeight="1">
      <c r="A52" s="86">
        <v>44</v>
      </c>
      <c r="B52" s="56" t="s">
        <v>654</v>
      </c>
      <c r="D52" s="85">
        <v>1</v>
      </c>
    </row>
    <row r="53" spans="1:4" s="56" customFormat="1" ht="12.75" customHeight="1">
      <c r="A53" s="86">
        <v>45</v>
      </c>
      <c r="B53" s="56" t="s">
        <v>655</v>
      </c>
      <c r="D53" s="85">
        <v>8</v>
      </c>
    </row>
    <row r="54" spans="1:4" s="56" customFormat="1" ht="12.75" customHeight="1">
      <c r="A54" s="86">
        <v>46</v>
      </c>
      <c r="B54" s="87" t="s">
        <v>656</v>
      </c>
      <c r="C54" s="45"/>
      <c r="D54" s="88">
        <v>4</v>
      </c>
    </row>
    <row r="55" spans="1:4" s="56" customFormat="1" ht="12.75" customHeight="1">
      <c r="A55" s="86">
        <v>47</v>
      </c>
      <c r="B55" s="87" t="s">
        <v>657</v>
      </c>
      <c r="C55" s="45"/>
      <c r="D55" s="88">
        <v>1</v>
      </c>
    </row>
    <row r="56" spans="1:4" s="56" customFormat="1" ht="12.75" customHeight="1">
      <c r="A56" s="86">
        <v>48</v>
      </c>
      <c r="B56" s="87" t="s">
        <v>658</v>
      </c>
      <c r="C56" s="45"/>
      <c r="D56" s="88">
        <v>1</v>
      </c>
    </row>
    <row r="57" spans="1:4" s="56" customFormat="1" ht="12.75" customHeight="1">
      <c r="A57" s="86">
        <v>49</v>
      </c>
      <c r="B57" s="87" t="s">
        <v>659</v>
      </c>
      <c r="C57" s="45"/>
      <c r="D57" s="88">
        <v>1</v>
      </c>
    </row>
    <row r="58" spans="1:4" s="56" customFormat="1" ht="12.75" customHeight="1">
      <c r="A58" s="86">
        <v>50</v>
      </c>
      <c r="B58" s="69" t="s">
        <v>660</v>
      </c>
      <c r="D58" s="85">
        <v>1</v>
      </c>
    </row>
    <row r="59" spans="1:4" s="56" customFormat="1" ht="12.75" customHeight="1">
      <c r="A59" s="86">
        <v>51</v>
      </c>
      <c r="B59" s="69" t="s">
        <v>661</v>
      </c>
      <c r="C59" s="45"/>
      <c r="D59" s="88">
        <v>1</v>
      </c>
    </row>
    <row r="60" spans="1:4" ht="12.75">
      <c r="A60" s="86">
        <v>52</v>
      </c>
      <c r="B60" s="69" t="s">
        <v>662</v>
      </c>
      <c r="D60" s="88">
        <v>1</v>
      </c>
    </row>
    <row r="61" spans="1:4" s="56" customFormat="1" ht="12.75" customHeight="1">
      <c r="A61" s="86">
        <v>53</v>
      </c>
      <c r="B61" s="87" t="s">
        <v>663</v>
      </c>
      <c r="C61" s="45"/>
      <c r="D61" s="88">
        <v>5</v>
      </c>
    </row>
    <row r="62" spans="1:4" s="56" customFormat="1" ht="12.75" customHeight="1">
      <c r="A62" s="86">
        <v>54</v>
      </c>
      <c r="B62" s="87" t="s">
        <v>664</v>
      </c>
      <c r="C62" s="45"/>
      <c r="D62" s="88">
        <v>2</v>
      </c>
    </row>
    <row r="63" spans="1:4" s="56" customFormat="1" ht="12.75" customHeight="1">
      <c r="A63" s="86">
        <v>55</v>
      </c>
      <c r="B63" s="87" t="s">
        <v>665</v>
      </c>
      <c r="C63" s="45"/>
      <c r="D63" s="88">
        <v>4</v>
      </c>
    </row>
    <row r="64" spans="1:4" s="56" customFormat="1" ht="12.75" customHeight="1">
      <c r="A64" s="86">
        <v>56</v>
      </c>
      <c r="B64" s="87" t="s">
        <v>666</v>
      </c>
      <c r="C64" s="45"/>
      <c r="D64" s="88">
        <v>1</v>
      </c>
    </row>
    <row r="65" spans="1:4" s="56" customFormat="1" ht="12.75" customHeight="1">
      <c r="A65" s="86">
        <v>57</v>
      </c>
      <c r="B65" s="56" t="s">
        <v>667</v>
      </c>
      <c r="D65" s="85">
        <v>2</v>
      </c>
    </row>
    <row r="66" spans="1:4" s="56" customFormat="1" ht="12.75" customHeight="1">
      <c r="A66" s="86">
        <v>58</v>
      </c>
      <c r="B66" s="56" t="s">
        <v>668</v>
      </c>
      <c r="D66" s="85">
        <v>2</v>
      </c>
    </row>
    <row r="67" spans="1:4" s="56" customFormat="1" ht="12.75" customHeight="1">
      <c r="A67" s="86">
        <v>59</v>
      </c>
      <c r="B67" s="56" t="s">
        <v>669</v>
      </c>
      <c r="D67" s="85">
        <v>7</v>
      </c>
    </row>
    <row r="68" spans="1:4" ht="12.75">
      <c r="A68" s="86">
        <v>60</v>
      </c>
      <c r="B68" s="56" t="s">
        <v>670</v>
      </c>
      <c r="C68" s="56"/>
      <c r="D68" s="85">
        <v>10</v>
      </c>
    </row>
    <row r="69" spans="1:4" ht="12.75">
      <c r="A69" s="86">
        <v>61</v>
      </c>
      <c r="B69" s="56" t="s">
        <v>671</v>
      </c>
      <c r="C69" s="56"/>
      <c r="D69" s="85">
        <v>5</v>
      </c>
    </row>
    <row r="70" spans="1:4" ht="12.75">
      <c r="A70" s="86">
        <v>62</v>
      </c>
      <c r="B70" s="56" t="s">
        <v>672</v>
      </c>
      <c r="C70" s="56"/>
      <c r="D70" s="85">
        <v>2</v>
      </c>
    </row>
    <row r="71" spans="1:4" ht="12.75">
      <c r="A71" s="86">
        <v>63</v>
      </c>
      <c r="B71" s="56" t="s">
        <v>673</v>
      </c>
      <c r="C71" s="56"/>
      <c r="D71" s="85">
        <v>1</v>
      </c>
    </row>
    <row r="72" spans="1:4" ht="12.75">
      <c r="A72" s="86">
        <v>64</v>
      </c>
      <c r="B72" s="56" t="s">
        <v>674</v>
      </c>
      <c r="C72" s="56"/>
      <c r="D72" s="85">
        <v>4</v>
      </c>
    </row>
    <row r="73" spans="1:4" ht="12.75">
      <c r="A73" s="86">
        <v>65</v>
      </c>
      <c r="B73" s="56" t="s">
        <v>675</v>
      </c>
      <c r="C73" s="56"/>
      <c r="D73" s="85">
        <v>4</v>
      </c>
    </row>
    <row r="74" spans="1:4" s="56" customFormat="1" ht="12.75" customHeight="1">
      <c r="A74" s="86">
        <v>66</v>
      </c>
      <c r="B74" s="56" t="s">
        <v>676</v>
      </c>
      <c r="D74" s="85">
        <v>4</v>
      </c>
    </row>
    <row r="75" spans="1:4" s="56" customFormat="1" ht="12.75" customHeight="1">
      <c r="A75" s="86">
        <v>67</v>
      </c>
      <c r="B75" s="56" t="s">
        <v>80</v>
      </c>
      <c r="D75" s="85">
        <v>4</v>
      </c>
    </row>
    <row r="76" spans="1:4" s="56" customFormat="1" ht="12.75" customHeight="1">
      <c r="A76" s="86">
        <v>68</v>
      </c>
      <c r="B76" s="56" t="s">
        <v>677</v>
      </c>
      <c r="D76" s="85">
        <v>2</v>
      </c>
    </row>
    <row r="77" spans="1:4" s="56" customFormat="1" ht="13.5" customHeight="1">
      <c r="A77" s="86">
        <v>69</v>
      </c>
      <c r="B77" s="56" t="s">
        <v>186</v>
      </c>
      <c r="D77" s="85">
        <v>1</v>
      </c>
    </row>
    <row r="78" spans="1:4" s="56" customFormat="1" ht="13.5" customHeight="1">
      <c r="A78" s="86">
        <v>70</v>
      </c>
      <c r="B78" s="56" t="s">
        <v>678</v>
      </c>
      <c r="D78" s="85">
        <v>1</v>
      </c>
    </row>
    <row r="79" spans="1:4" s="56" customFormat="1" ht="13.5" customHeight="1">
      <c r="A79" s="86">
        <v>71</v>
      </c>
      <c r="B79" s="56" t="s">
        <v>679</v>
      </c>
      <c r="D79" s="85">
        <v>5</v>
      </c>
    </row>
    <row r="80" spans="1:4" s="56" customFormat="1" ht="13.5" customHeight="1">
      <c r="A80" s="86">
        <v>72</v>
      </c>
      <c r="B80" s="56" t="s">
        <v>680</v>
      </c>
      <c r="D80" s="85">
        <v>1</v>
      </c>
    </row>
    <row r="81" spans="1:4" s="56" customFormat="1" ht="13.5" customHeight="1">
      <c r="A81" s="86">
        <v>73</v>
      </c>
      <c r="B81" s="56" t="s">
        <v>625</v>
      </c>
      <c r="D81" s="85">
        <v>2</v>
      </c>
    </row>
    <row r="82" spans="1:4" s="56" customFormat="1" ht="13.5" customHeight="1">
      <c r="A82" s="86">
        <v>74</v>
      </c>
      <c r="B82" s="56" t="s">
        <v>681</v>
      </c>
      <c r="D82" s="85">
        <v>5</v>
      </c>
    </row>
    <row r="83" spans="1:4" s="56" customFormat="1" ht="13.5" customHeight="1">
      <c r="A83" s="86">
        <v>75</v>
      </c>
      <c r="B83" s="56" t="s">
        <v>682</v>
      </c>
      <c r="D83" s="85">
        <v>1</v>
      </c>
    </row>
    <row r="84" s="56" customFormat="1" ht="12.75" customHeight="1">
      <c r="D84" s="85"/>
    </row>
    <row r="85" spans="2:4" s="56" customFormat="1" ht="12.75" customHeight="1">
      <c r="B85" s="89" t="s">
        <v>683</v>
      </c>
      <c r="D85" s="85"/>
    </row>
    <row r="86" spans="1:4" s="56" customFormat="1" ht="12.75" customHeight="1">
      <c r="A86" s="86">
        <v>76</v>
      </c>
      <c r="B86" s="56" t="s">
        <v>684</v>
      </c>
      <c r="D86" s="85">
        <v>5</v>
      </c>
    </row>
    <row r="87" spans="1:4" s="56" customFormat="1" ht="12.75" customHeight="1">
      <c r="A87" s="86">
        <v>77</v>
      </c>
      <c r="B87" s="56" t="s">
        <v>685</v>
      </c>
      <c r="D87" s="85">
        <v>1</v>
      </c>
    </row>
    <row r="88" spans="1:4" s="56" customFormat="1" ht="12.75" customHeight="1">
      <c r="A88" s="86">
        <v>78</v>
      </c>
      <c r="B88" s="56" t="s">
        <v>686</v>
      </c>
      <c r="D88" s="85">
        <v>6</v>
      </c>
    </row>
    <row r="89" spans="1:4" s="56" customFormat="1" ht="12.75" customHeight="1">
      <c r="A89" s="86">
        <v>79</v>
      </c>
      <c r="B89" s="56" t="s">
        <v>687</v>
      </c>
      <c r="D89" s="85">
        <v>1</v>
      </c>
    </row>
    <row r="90" spans="1:4" s="56" customFormat="1" ht="12.75" customHeight="1">
      <c r="A90" s="86">
        <v>80</v>
      </c>
      <c r="B90" s="56" t="s">
        <v>688</v>
      </c>
      <c r="D90" s="85">
        <v>4</v>
      </c>
    </row>
    <row r="91" spans="1:4" s="56" customFormat="1" ht="12.75" customHeight="1">
      <c r="A91" s="86">
        <v>81</v>
      </c>
      <c r="B91" s="56" t="s">
        <v>689</v>
      </c>
      <c r="D91" s="85">
        <v>2</v>
      </c>
    </row>
    <row r="92" spans="1:4" s="56" customFormat="1" ht="12.75" customHeight="1">
      <c r="A92" s="86">
        <v>82</v>
      </c>
      <c r="B92" s="56" t="s">
        <v>690</v>
      </c>
      <c r="D92" s="85">
        <v>5</v>
      </c>
    </row>
    <row r="93" spans="1:4" s="56" customFormat="1" ht="12.75" customHeight="1">
      <c r="A93" s="86"/>
      <c r="D93" s="85"/>
    </row>
    <row r="94" spans="1:4" s="56" customFormat="1" ht="12.75" customHeight="1">
      <c r="A94" s="86">
        <v>83</v>
      </c>
      <c r="B94" s="56" t="s">
        <v>691</v>
      </c>
      <c r="D94" s="85">
        <v>3</v>
      </c>
    </row>
    <row r="95" spans="1:4" s="56" customFormat="1" ht="12.75" customHeight="1">
      <c r="A95" s="86">
        <v>84</v>
      </c>
      <c r="B95" s="56" t="s">
        <v>692</v>
      </c>
      <c r="D95" s="85">
        <v>5</v>
      </c>
    </row>
    <row r="96" spans="1:4" s="56" customFormat="1" ht="12.75" customHeight="1">
      <c r="A96" s="86">
        <v>85</v>
      </c>
      <c r="B96" s="56" t="s">
        <v>693</v>
      </c>
      <c r="D96" s="85">
        <v>2</v>
      </c>
    </row>
    <row r="97" spans="1:4" s="56" customFormat="1" ht="12.75" customHeight="1">
      <c r="A97" s="86">
        <v>86</v>
      </c>
      <c r="B97" s="56" t="s">
        <v>694</v>
      </c>
      <c r="D97" s="85">
        <v>20</v>
      </c>
    </row>
    <row r="98" spans="1:4" s="56" customFormat="1" ht="12.75" customHeight="1">
      <c r="A98" s="86">
        <v>87</v>
      </c>
      <c r="B98" s="56" t="s">
        <v>695</v>
      </c>
      <c r="D98" s="85">
        <v>3</v>
      </c>
    </row>
    <row r="99" spans="1:4" ht="12.75">
      <c r="A99" s="86">
        <v>88</v>
      </c>
      <c r="B99" s="56" t="s">
        <v>696</v>
      </c>
      <c r="D99" s="85">
        <v>5</v>
      </c>
    </row>
    <row r="101" spans="1:4" s="56" customFormat="1" ht="12.75" customHeight="1">
      <c r="A101" s="86">
        <v>89</v>
      </c>
      <c r="B101" s="56" t="s">
        <v>290</v>
      </c>
      <c r="D101" s="85">
        <v>2</v>
      </c>
    </row>
    <row r="102" spans="1:4" ht="13.5">
      <c r="A102" s="86">
        <v>90</v>
      </c>
      <c r="B102" s="87" t="s">
        <v>697</v>
      </c>
      <c r="C102" s="69"/>
      <c r="D102" s="81">
        <v>5</v>
      </c>
    </row>
    <row r="103" spans="1:4" s="56" customFormat="1" ht="12.75" customHeight="1">
      <c r="A103" s="86">
        <v>91</v>
      </c>
      <c r="B103" s="56" t="s">
        <v>698</v>
      </c>
      <c r="D103" s="85">
        <v>5</v>
      </c>
    </row>
    <row r="104" spans="1:4" s="56" customFormat="1" ht="12.75" customHeight="1">
      <c r="A104" s="86">
        <v>92</v>
      </c>
      <c r="B104" s="56" t="s">
        <v>699</v>
      </c>
      <c r="D104" s="85">
        <v>2</v>
      </c>
    </row>
    <row r="105" spans="1:4" ht="12.75">
      <c r="A105" s="86">
        <v>93</v>
      </c>
      <c r="B105" s="69" t="s">
        <v>700</v>
      </c>
      <c r="C105" s="69"/>
      <c r="D105" s="81">
        <v>2</v>
      </c>
    </row>
    <row r="106" spans="1:4" ht="12.75">
      <c r="A106" s="86">
        <v>94</v>
      </c>
      <c r="B106" s="69" t="s">
        <v>701</v>
      </c>
      <c r="C106" s="69"/>
      <c r="D106" s="85">
        <v>4</v>
      </c>
    </row>
    <row r="107" spans="1:4" ht="12.75">
      <c r="A107" s="86">
        <v>95</v>
      </c>
      <c r="B107" s="69" t="s">
        <v>293</v>
      </c>
      <c r="C107" s="69"/>
      <c r="D107" s="85">
        <v>4</v>
      </c>
    </row>
    <row r="108" spans="1:4" ht="12.75">
      <c r="A108" s="86">
        <v>96</v>
      </c>
      <c r="B108" s="69" t="s">
        <v>702</v>
      </c>
      <c r="C108" s="69"/>
      <c r="D108" s="85">
        <v>3</v>
      </c>
    </row>
    <row r="109" spans="1:4" ht="12.75">
      <c r="A109" s="86">
        <v>97</v>
      </c>
      <c r="B109" s="69" t="s">
        <v>703</v>
      </c>
      <c r="C109" s="69"/>
      <c r="D109" s="85">
        <v>4</v>
      </c>
    </row>
    <row r="110" spans="2:4" ht="12.75">
      <c r="B110" s="69"/>
      <c r="C110" s="69"/>
      <c r="D110" s="85"/>
    </row>
    <row r="111" spans="1:4" s="56" customFormat="1" ht="12.75" customHeight="1">
      <c r="A111" s="86">
        <v>98</v>
      </c>
      <c r="B111" s="56" t="s">
        <v>704</v>
      </c>
      <c r="D111" s="85">
        <v>8</v>
      </c>
    </row>
    <row r="112" s="56" customFormat="1" ht="12.75" customHeight="1">
      <c r="D112" s="85"/>
    </row>
    <row r="113" spans="2:4" s="56" customFormat="1" ht="12.75" customHeight="1">
      <c r="B113" s="47" t="s">
        <v>64</v>
      </c>
      <c r="D113" s="85"/>
    </row>
    <row r="114" spans="1:5" ht="12.75">
      <c r="A114" s="50">
        <v>99</v>
      </c>
      <c r="B114" s="45" t="s">
        <v>75</v>
      </c>
      <c r="D114" s="81">
        <v>5</v>
      </c>
      <c r="E114" s="75"/>
    </row>
    <row r="115" spans="1:4" ht="12.75">
      <c r="A115" s="50">
        <v>100</v>
      </c>
      <c r="B115" s="45" t="s">
        <v>55</v>
      </c>
      <c r="D115" s="81">
        <v>3</v>
      </c>
    </row>
    <row r="117" ht="12.75">
      <c r="B117" s="90" t="s">
        <v>72</v>
      </c>
    </row>
    <row r="118" spans="1:4" ht="12.75">
      <c r="A118" s="50">
        <v>101</v>
      </c>
      <c r="B118" s="91" t="s">
        <v>73</v>
      </c>
      <c r="D118" s="81">
        <v>2</v>
      </c>
    </row>
    <row r="119" spans="1:4" ht="12.75">
      <c r="A119" s="50">
        <v>102</v>
      </c>
      <c r="B119" s="45" t="s">
        <v>67</v>
      </c>
      <c r="D119" s="81">
        <v>4</v>
      </c>
    </row>
    <row r="120" spans="1:4" ht="12.75">
      <c r="A120" s="50">
        <v>103</v>
      </c>
      <c r="B120" s="45" t="s">
        <v>705</v>
      </c>
      <c r="D120" s="81">
        <v>5</v>
      </c>
    </row>
    <row r="121" spans="1:4" ht="12.75">
      <c r="A121" s="50">
        <v>104</v>
      </c>
      <c r="B121" s="91" t="s">
        <v>706</v>
      </c>
      <c r="D121" s="81">
        <v>1</v>
      </c>
    </row>
    <row r="122" spans="1:4" s="56" customFormat="1" ht="12.75" customHeight="1">
      <c r="A122" s="50">
        <v>105</v>
      </c>
      <c r="B122" s="56" t="s">
        <v>707</v>
      </c>
      <c r="D122" s="85">
        <v>23</v>
      </c>
    </row>
    <row r="123" spans="1:4" s="56" customFormat="1" ht="12.75" customHeight="1">
      <c r="A123" s="50">
        <v>106</v>
      </c>
      <c r="B123" s="56" t="s">
        <v>708</v>
      </c>
      <c r="D123" s="85">
        <v>4</v>
      </c>
    </row>
    <row r="124" spans="1:4" s="56" customFormat="1" ht="12.75" customHeight="1">
      <c r="A124" s="50">
        <v>107</v>
      </c>
      <c r="B124" s="56" t="s">
        <v>709</v>
      </c>
      <c r="D124" s="85">
        <v>2</v>
      </c>
    </row>
    <row r="125" spans="1:4" s="56" customFormat="1" ht="12.75" customHeight="1">
      <c r="A125" s="50">
        <v>108</v>
      </c>
      <c r="B125" s="56" t="s">
        <v>45</v>
      </c>
      <c r="D125" s="85">
        <v>2</v>
      </c>
    </row>
    <row r="126" spans="1:4" ht="12.75">
      <c r="A126" s="50">
        <v>109</v>
      </c>
      <c r="B126" s="45" t="s">
        <v>710</v>
      </c>
      <c r="D126" s="81">
        <v>1</v>
      </c>
    </row>
    <row r="127" spans="1:4" ht="12.75">
      <c r="A127" s="50">
        <v>110</v>
      </c>
      <c r="B127" s="45" t="s">
        <v>711</v>
      </c>
      <c r="D127" s="81">
        <v>1</v>
      </c>
    </row>
    <row r="129" ht="12.75">
      <c r="B129" s="90" t="s">
        <v>85</v>
      </c>
    </row>
    <row r="130" spans="1:4" ht="12.75">
      <c r="A130" s="50">
        <v>111</v>
      </c>
      <c r="B130" s="56" t="s">
        <v>73</v>
      </c>
      <c r="D130" s="81">
        <v>4</v>
      </c>
    </row>
    <row r="131" spans="1:4" ht="12.75">
      <c r="A131" s="50">
        <v>112</v>
      </c>
      <c r="B131" s="56" t="s">
        <v>55</v>
      </c>
      <c r="D131" s="81">
        <v>11</v>
      </c>
    </row>
    <row r="132" spans="1:4" ht="12.75">
      <c r="A132" s="50">
        <v>113</v>
      </c>
      <c r="B132" s="56" t="s">
        <v>712</v>
      </c>
      <c r="D132" s="81">
        <v>1</v>
      </c>
    </row>
    <row r="133" spans="1:4" ht="12.75">
      <c r="A133" s="50">
        <v>114</v>
      </c>
      <c r="B133" s="56" t="s">
        <v>97</v>
      </c>
      <c r="D133" s="81">
        <v>1</v>
      </c>
    </row>
    <row r="134" spans="1:4" ht="12.75">
      <c r="A134" s="50">
        <v>115</v>
      </c>
      <c r="B134" s="56" t="s">
        <v>713</v>
      </c>
      <c r="D134" s="81">
        <v>1</v>
      </c>
    </row>
    <row r="135" spans="1:4" ht="12.75">
      <c r="A135" s="50">
        <v>116</v>
      </c>
      <c r="B135" s="91" t="s">
        <v>87</v>
      </c>
      <c r="D135" s="81">
        <v>4</v>
      </c>
    </row>
    <row r="136" spans="1:4" ht="12.75">
      <c r="A136" s="50">
        <v>117</v>
      </c>
      <c r="B136" s="45" t="s">
        <v>89</v>
      </c>
      <c r="D136" s="81">
        <v>2</v>
      </c>
    </row>
    <row r="137" spans="1:4" ht="12.75">
      <c r="A137" s="50">
        <v>118</v>
      </c>
      <c r="B137" s="45" t="s">
        <v>714</v>
      </c>
      <c r="D137" s="81">
        <v>3</v>
      </c>
    </row>
    <row r="138" spans="1:4" ht="12.75">
      <c r="A138" s="50">
        <v>119</v>
      </c>
      <c r="B138" s="45" t="s">
        <v>90</v>
      </c>
      <c r="D138" s="81">
        <v>4</v>
      </c>
    </row>
    <row r="139" spans="1:4" ht="12.75">
      <c r="A139" s="50">
        <v>120</v>
      </c>
      <c r="B139" s="45" t="s">
        <v>715</v>
      </c>
      <c r="D139" s="81">
        <v>1</v>
      </c>
    </row>
    <row r="140" spans="1:4" ht="12.75">
      <c r="A140" s="50">
        <v>121</v>
      </c>
      <c r="B140" s="45" t="s">
        <v>66</v>
      </c>
      <c r="D140" s="81">
        <v>2</v>
      </c>
    </row>
    <row r="141" spans="1:4" ht="12.75">
      <c r="A141" s="50">
        <v>122</v>
      </c>
      <c r="B141" s="45" t="s">
        <v>69</v>
      </c>
      <c r="D141" s="81">
        <v>2</v>
      </c>
    </row>
    <row r="142" spans="1:4" ht="12.75">
      <c r="A142" s="50">
        <v>123</v>
      </c>
      <c r="B142" s="45" t="s">
        <v>716</v>
      </c>
      <c r="D142" s="81">
        <v>2</v>
      </c>
    </row>
    <row r="143" spans="1:4" ht="12.75">
      <c r="A143" s="50">
        <v>124</v>
      </c>
      <c r="B143" s="45" t="s">
        <v>717</v>
      </c>
      <c r="D143" s="81">
        <v>3</v>
      </c>
    </row>
    <row r="145" ht="12.75">
      <c r="B145" s="90" t="s">
        <v>718</v>
      </c>
    </row>
    <row r="146" spans="1:4" ht="12.75">
      <c r="A146" s="50">
        <v>125</v>
      </c>
      <c r="B146" s="45" t="s">
        <v>73</v>
      </c>
      <c r="D146" s="81">
        <v>3</v>
      </c>
    </row>
    <row r="147" spans="1:4" ht="12.75">
      <c r="A147" s="50">
        <v>126</v>
      </c>
      <c r="B147" s="45" t="s">
        <v>710</v>
      </c>
      <c r="D147" s="81">
        <v>1</v>
      </c>
    </row>
    <row r="148" spans="1:4" ht="12.75">
      <c r="A148" s="50">
        <v>127</v>
      </c>
      <c r="B148" s="45" t="s">
        <v>711</v>
      </c>
      <c r="D148" s="81">
        <v>1</v>
      </c>
    </row>
    <row r="149" spans="1:4" ht="12.75">
      <c r="A149" s="50">
        <v>128</v>
      </c>
      <c r="B149" s="45" t="s">
        <v>719</v>
      </c>
      <c r="D149" s="81">
        <v>1</v>
      </c>
    </row>
    <row r="150" spans="1:4" ht="12.75">
      <c r="A150" s="50">
        <v>129</v>
      </c>
      <c r="B150" s="45" t="s">
        <v>111</v>
      </c>
      <c r="D150" s="81">
        <v>5</v>
      </c>
    </row>
    <row r="151" spans="1:4" ht="12.75">
      <c r="A151" s="50">
        <v>130</v>
      </c>
      <c r="B151" s="45" t="s">
        <v>720</v>
      </c>
      <c r="D151" s="81">
        <v>5</v>
      </c>
    </row>
    <row r="152" spans="1:4" ht="12.75">
      <c r="A152" s="50">
        <v>131</v>
      </c>
      <c r="B152" s="45" t="s">
        <v>32</v>
      </c>
      <c r="D152" s="81">
        <v>4</v>
      </c>
    </row>
    <row r="153" spans="1:4" ht="12.75">
      <c r="A153" s="50">
        <v>132</v>
      </c>
      <c r="B153" s="45" t="s">
        <v>721</v>
      </c>
      <c r="D153" s="81">
        <v>1</v>
      </c>
    </row>
    <row r="154" spans="1:4" ht="12.75">
      <c r="A154" s="50">
        <v>133</v>
      </c>
      <c r="B154" s="45" t="s">
        <v>722</v>
      </c>
      <c r="D154" s="81">
        <v>1</v>
      </c>
    </row>
    <row r="155" spans="1:4" ht="12.75">
      <c r="A155" s="50">
        <v>134</v>
      </c>
      <c r="B155" s="45" t="s">
        <v>31</v>
      </c>
      <c r="D155" s="81">
        <v>3</v>
      </c>
    </row>
    <row r="156" spans="1:4" ht="12.75">
      <c r="A156" s="50">
        <v>135</v>
      </c>
      <c r="B156" s="45" t="s">
        <v>723</v>
      </c>
      <c r="D156" s="81">
        <v>3</v>
      </c>
    </row>
    <row r="157" spans="1:4" ht="12.75">
      <c r="A157" s="50">
        <v>136</v>
      </c>
      <c r="B157" s="45" t="s">
        <v>56</v>
      </c>
      <c r="D157" s="81">
        <v>2</v>
      </c>
    </row>
    <row r="158" spans="1:4" ht="12.75">
      <c r="A158" s="50">
        <v>137</v>
      </c>
      <c r="B158" s="45" t="s">
        <v>97</v>
      </c>
      <c r="D158" s="81">
        <v>1</v>
      </c>
    </row>
    <row r="159" spans="1:4" ht="12.75">
      <c r="A159" s="50">
        <v>138</v>
      </c>
      <c r="B159" s="45" t="s">
        <v>724</v>
      </c>
      <c r="D159" s="81">
        <v>5</v>
      </c>
    </row>
    <row r="160" spans="1:4" ht="12.75">
      <c r="A160" s="50">
        <v>139</v>
      </c>
      <c r="B160" s="45" t="s">
        <v>55</v>
      </c>
      <c r="D160" s="81">
        <v>4</v>
      </c>
    </row>
    <row r="161" spans="1:4" ht="12.75">
      <c r="A161" s="50">
        <v>140</v>
      </c>
      <c r="B161" s="45" t="s">
        <v>45</v>
      </c>
      <c r="D161" s="81">
        <v>2</v>
      </c>
    </row>
    <row r="164" ht="12.75">
      <c r="B164" s="90" t="s">
        <v>725</v>
      </c>
    </row>
    <row r="165" spans="1:4" ht="13.5">
      <c r="A165" s="50">
        <v>141</v>
      </c>
      <c r="B165" s="87" t="s">
        <v>99</v>
      </c>
      <c r="D165" s="92">
        <v>2</v>
      </c>
    </row>
    <row r="166" spans="1:4" ht="13.5">
      <c r="A166" s="50">
        <v>142</v>
      </c>
      <c r="B166" s="87" t="s">
        <v>726</v>
      </c>
      <c r="D166" s="92">
        <v>16</v>
      </c>
    </row>
    <row r="167" spans="1:4" ht="13.5">
      <c r="A167" s="50">
        <v>143</v>
      </c>
      <c r="B167" s="87" t="s">
        <v>709</v>
      </c>
      <c r="D167" s="92">
        <v>4</v>
      </c>
    </row>
    <row r="168" spans="1:4" ht="13.5">
      <c r="A168" s="50">
        <v>144</v>
      </c>
      <c r="B168" s="87" t="s">
        <v>708</v>
      </c>
      <c r="D168" s="92">
        <v>5</v>
      </c>
    </row>
    <row r="169" spans="1:4" ht="13.5">
      <c r="A169" s="50">
        <v>145</v>
      </c>
      <c r="B169" s="87" t="s">
        <v>712</v>
      </c>
      <c r="D169" s="92">
        <v>3</v>
      </c>
    </row>
    <row r="170" spans="1:4" ht="13.5">
      <c r="A170" s="50">
        <v>146</v>
      </c>
      <c r="B170" s="87" t="s">
        <v>45</v>
      </c>
      <c r="D170" s="92">
        <v>15</v>
      </c>
    </row>
    <row r="171" spans="1:4" ht="13.5">
      <c r="A171" s="50">
        <v>147</v>
      </c>
      <c r="B171" s="87" t="s">
        <v>727</v>
      </c>
      <c r="D171" s="92">
        <v>3</v>
      </c>
    </row>
    <row r="172" spans="1:4" ht="13.5">
      <c r="A172" s="50">
        <v>148</v>
      </c>
      <c r="B172" s="87" t="s">
        <v>49</v>
      </c>
      <c r="D172" s="92">
        <v>2</v>
      </c>
    </row>
    <row r="173" spans="1:4" ht="13.5">
      <c r="A173" s="50">
        <v>149</v>
      </c>
      <c r="B173" s="87" t="s">
        <v>728</v>
      </c>
      <c r="D173" s="92">
        <v>1</v>
      </c>
    </row>
    <row r="174" spans="1:4" ht="13.5">
      <c r="A174" s="50">
        <v>150</v>
      </c>
      <c r="B174" s="87" t="s">
        <v>67</v>
      </c>
      <c r="D174" s="92">
        <v>1</v>
      </c>
    </row>
    <row r="175" spans="1:4" ht="13.5">
      <c r="A175" s="50">
        <v>151</v>
      </c>
      <c r="B175" s="87" t="s">
        <v>711</v>
      </c>
      <c r="D175" s="92">
        <v>3</v>
      </c>
    </row>
    <row r="176" spans="1:4" ht="13.5">
      <c r="A176" s="50">
        <v>152</v>
      </c>
      <c r="B176" s="87" t="s">
        <v>710</v>
      </c>
      <c r="D176" s="92">
        <v>1</v>
      </c>
    </row>
    <row r="177" spans="1:4" ht="13.5">
      <c r="A177" s="50">
        <v>153</v>
      </c>
      <c r="B177" s="87" t="s">
        <v>711</v>
      </c>
      <c r="D177" s="92">
        <v>1</v>
      </c>
    </row>
    <row r="178" spans="1:4" ht="13.5">
      <c r="A178" s="50">
        <v>154</v>
      </c>
      <c r="B178" s="87" t="s">
        <v>729</v>
      </c>
      <c r="D178" s="92">
        <v>2</v>
      </c>
    </row>
    <row r="179" spans="1:4" ht="13.5">
      <c r="A179" s="50">
        <v>155</v>
      </c>
      <c r="B179" s="87" t="s">
        <v>730</v>
      </c>
      <c r="D179" s="92">
        <v>1</v>
      </c>
    </row>
    <row r="180" spans="1:4" ht="13.5">
      <c r="A180" s="50">
        <v>156</v>
      </c>
      <c r="B180" s="87" t="s">
        <v>52</v>
      </c>
      <c r="D180" s="92">
        <v>2</v>
      </c>
    </row>
    <row r="181" spans="1:4" ht="13.5">
      <c r="A181" s="50">
        <v>157</v>
      </c>
      <c r="B181" s="87" t="s">
        <v>38</v>
      </c>
      <c r="D181" s="92">
        <v>2</v>
      </c>
    </row>
    <row r="182" spans="1:4" ht="13.5">
      <c r="A182" s="50">
        <v>158</v>
      </c>
      <c r="B182" s="87" t="s">
        <v>40</v>
      </c>
      <c r="D182" s="92">
        <v>4</v>
      </c>
    </row>
    <row r="183" spans="2:4" ht="13.5">
      <c r="B183" s="87"/>
      <c r="D183" s="92"/>
    </row>
    <row r="184" ht="12.75">
      <c r="B184" s="90" t="s">
        <v>104</v>
      </c>
    </row>
    <row r="185" spans="1:4" ht="13.5">
      <c r="A185" s="50">
        <v>159</v>
      </c>
      <c r="B185" s="87" t="s">
        <v>105</v>
      </c>
      <c r="D185" s="81">
        <v>2</v>
      </c>
    </row>
    <row r="186" spans="1:4" ht="13.5">
      <c r="A186" s="50">
        <v>160</v>
      </c>
      <c r="B186" s="87" t="s">
        <v>731</v>
      </c>
      <c r="D186" s="81">
        <v>2</v>
      </c>
    </row>
    <row r="187" spans="1:4" ht="13.5">
      <c r="A187" s="50">
        <v>161</v>
      </c>
      <c r="B187" s="87" t="s">
        <v>32</v>
      </c>
      <c r="D187" s="81">
        <v>3</v>
      </c>
    </row>
    <row r="188" spans="1:4" ht="13.5">
      <c r="A188" s="50">
        <v>162</v>
      </c>
      <c r="B188" s="87" t="s">
        <v>732</v>
      </c>
      <c r="D188" s="81">
        <v>1</v>
      </c>
    </row>
    <row r="189" spans="1:4" ht="13.5">
      <c r="A189" s="50">
        <v>163</v>
      </c>
      <c r="B189" s="87" t="s">
        <v>712</v>
      </c>
      <c r="D189" s="81">
        <v>3</v>
      </c>
    </row>
    <row r="190" spans="1:4" ht="13.5">
      <c r="A190" s="50">
        <v>164</v>
      </c>
      <c r="B190" s="87" t="s">
        <v>733</v>
      </c>
      <c r="D190" s="81">
        <v>1</v>
      </c>
    </row>
    <row r="191" spans="1:4" ht="12.75">
      <c r="A191" s="50">
        <v>165</v>
      </c>
      <c r="B191" s="45" t="s">
        <v>734</v>
      </c>
      <c r="D191" s="81">
        <v>1</v>
      </c>
    </row>
    <row r="192" spans="1:4" ht="12.75">
      <c r="A192" s="50">
        <v>166</v>
      </c>
      <c r="B192" s="45" t="s">
        <v>735</v>
      </c>
      <c r="D192" s="81">
        <v>1</v>
      </c>
    </row>
    <row r="193" spans="1:4" ht="12.75">
      <c r="A193" s="50">
        <v>167</v>
      </c>
      <c r="B193" s="45" t="s">
        <v>79</v>
      </c>
      <c r="D193" s="81">
        <v>1</v>
      </c>
    </row>
    <row r="194" spans="1:4" ht="12.75">
      <c r="A194" s="50">
        <v>168</v>
      </c>
      <c r="B194" s="45" t="s">
        <v>736</v>
      </c>
      <c r="D194" s="81">
        <v>4</v>
      </c>
    </row>
    <row r="195" spans="1:4" ht="12.75">
      <c r="A195" s="50">
        <v>169</v>
      </c>
      <c r="B195" s="45" t="s">
        <v>737</v>
      </c>
      <c r="D195" s="81">
        <v>1</v>
      </c>
    </row>
    <row r="196" spans="1:4" ht="12.75">
      <c r="A196" s="50">
        <v>170</v>
      </c>
      <c r="B196" s="45" t="s">
        <v>738</v>
      </c>
      <c r="D196" s="81">
        <v>4</v>
      </c>
    </row>
    <row r="197" spans="1:4" ht="12.75">
      <c r="A197" s="50">
        <v>171</v>
      </c>
      <c r="B197" s="45" t="s">
        <v>739</v>
      </c>
      <c r="D197" s="81">
        <v>2</v>
      </c>
    </row>
    <row r="198" spans="1:4" ht="12.75">
      <c r="A198" s="50">
        <v>172</v>
      </c>
      <c r="B198" s="45" t="s">
        <v>740</v>
      </c>
      <c r="D198" s="81">
        <v>5</v>
      </c>
    </row>
    <row r="199" spans="1:4" ht="12.75">
      <c r="A199" s="50">
        <v>173</v>
      </c>
      <c r="B199" s="45" t="s">
        <v>741</v>
      </c>
      <c r="D199" s="81">
        <v>2</v>
      </c>
    </row>
    <row r="201" ht="12.75">
      <c r="B201" s="47" t="s">
        <v>683</v>
      </c>
    </row>
    <row r="202" ht="12.75">
      <c r="B202" s="90" t="s">
        <v>146</v>
      </c>
    </row>
    <row r="203" spans="1:4" ht="12.75">
      <c r="A203" s="50">
        <v>174</v>
      </c>
      <c r="B203" s="45" t="s">
        <v>148</v>
      </c>
      <c r="D203" s="93">
        <v>1</v>
      </c>
    </row>
    <row r="204" spans="1:4" ht="12.75">
      <c r="A204" s="50">
        <v>175</v>
      </c>
      <c r="B204" s="45" t="s">
        <v>149</v>
      </c>
      <c r="D204" s="93">
        <v>2</v>
      </c>
    </row>
    <row r="205" ht="12.75">
      <c r="D205" s="93"/>
    </row>
    <row r="206" spans="2:4" ht="12.75">
      <c r="B206" s="94" t="s">
        <v>152</v>
      </c>
      <c r="D206" s="93"/>
    </row>
    <row r="207" spans="1:4" ht="12.75">
      <c r="A207" s="50">
        <v>176</v>
      </c>
      <c r="B207" s="69" t="s">
        <v>153</v>
      </c>
      <c r="D207" s="93">
        <v>5</v>
      </c>
    </row>
    <row r="208" spans="1:4" ht="12.75">
      <c r="A208" s="50">
        <v>177</v>
      </c>
      <c r="B208" s="69" t="s">
        <v>742</v>
      </c>
      <c r="D208" s="93">
        <v>2</v>
      </c>
    </row>
    <row r="209" spans="1:4" ht="12.75">
      <c r="A209" s="50">
        <v>178</v>
      </c>
      <c r="B209" s="69" t="s">
        <v>154</v>
      </c>
      <c r="D209" s="93">
        <v>4</v>
      </c>
    </row>
    <row r="210" spans="1:4" ht="12.75">
      <c r="A210" s="50">
        <v>179</v>
      </c>
      <c r="B210" s="69" t="s">
        <v>155</v>
      </c>
      <c r="D210" s="93">
        <v>1</v>
      </c>
    </row>
    <row r="211" spans="1:4" ht="12.75">
      <c r="A211" s="50">
        <v>180</v>
      </c>
      <c r="B211" s="69" t="s">
        <v>157</v>
      </c>
      <c r="D211" s="93">
        <v>4</v>
      </c>
    </row>
    <row r="212" spans="1:4" ht="12.75">
      <c r="A212" s="50">
        <v>181</v>
      </c>
      <c r="B212" s="69" t="s">
        <v>158</v>
      </c>
      <c r="D212" s="93">
        <v>4</v>
      </c>
    </row>
    <row r="213" spans="1:4" ht="12.75">
      <c r="A213" s="50">
        <v>182</v>
      </c>
      <c r="B213" s="69" t="s">
        <v>165</v>
      </c>
      <c r="D213" s="93">
        <v>1</v>
      </c>
    </row>
    <row r="214" spans="2:4" ht="12.75">
      <c r="B214" s="69"/>
      <c r="D214" s="93"/>
    </row>
    <row r="215" spans="2:4" ht="12.75">
      <c r="B215" s="94" t="s">
        <v>167</v>
      </c>
      <c r="D215" s="93"/>
    </row>
    <row r="216" spans="1:4" ht="12.75">
      <c r="A216" s="50">
        <v>183</v>
      </c>
      <c r="B216" s="69" t="s">
        <v>743</v>
      </c>
      <c r="D216" s="93">
        <v>3</v>
      </c>
    </row>
    <row r="217" spans="1:4" ht="12.75">
      <c r="A217" s="50">
        <v>184</v>
      </c>
      <c r="B217" s="69" t="s">
        <v>744</v>
      </c>
      <c r="D217" s="93">
        <v>3</v>
      </c>
    </row>
    <row r="219" spans="2:3" ht="12.75">
      <c r="B219" s="47" t="s">
        <v>745</v>
      </c>
      <c r="C219" s="54"/>
    </row>
    <row r="220" spans="1:4" ht="12.75">
      <c r="A220" s="50">
        <v>185</v>
      </c>
      <c r="B220" s="45" t="s">
        <v>746</v>
      </c>
      <c r="D220" s="81">
        <v>35</v>
      </c>
    </row>
    <row r="221" spans="1:4" ht="12.75">
      <c r="A221" s="50">
        <v>186</v>
      </c>
      <c r="B221" s="45" t="s">
        <v>80</v>
      </c>
      <c r="D221" s="81">
        <v>77</v>
      </c>
    </row>
    <row r="222" spans="1:4" ht="12.75">
      <c r="A222" s="50">
        <v>187</v>
      </c>
      <c r="B222" s="45" t="s">
        <v>747</v>
      </c>
      <c r="D222" s="81">
        <v>40</v>
      </c>
    </row>
    <row r="223" spans="1:4" ht="12.75">
      <c r="A223" s="50">
        <v>188</v>
      </c>
      <c r="B223" s="45" t="s">
        <v>186</v>
      </c>
      <c r="D223" s="81">
        <v>33</v>
      </c>
    </row>
    <row r="224" spans="1:4" ht="12.75">
      <c r="A224" s="50">
        <v>189</v>
      </c>
      <c r="B224" s="45" t="s">
        <v>748</v>
      </c>
      <c r="D224" s="81">
        <v>25</v>
      </c>
    </row>
    <row r="225" spans="1:4" ht="12.75">
      <c r="A225" s="50">
        <v>190</v>
      </c>
      <c r="B225" s="45" t="s">
        <v>749</v>
      </c>
      <c r="D225" s="81">
        <v>9</v>
      </c>
    </row>
    <row r="226" ht="12.75">
      <c r="A226" s="50"/>
    </row>
    <row r="227" spans="1:4" ht="12.75">
      <c r="A227" s="50">
        <v>191</v>
      </c>
      <c r="B227" s="95" t="s">
        <v>750</v>
      </c>
      <c r="C227" s="96"/>
      <c r="D227" s="95">
        <v>3</v>
      </c>
    </row>
    <row r="228" ht="12.75">
      <c r="A228" s="50"/>
    </row>
    <row r="229" spans="2:3" ht="12.75">
      <c r="B229" s="69"/>
      <c r="C229" s="69"/>
    </row>
    <row r="230" spans="2:3" ht="13.5">
      <c r="B230" s="87"/>
      <c r="C230" s="69"/>
    </row>
    <row r="231" spans="2:3" ht="12.75">
      <c r="B231" s="69"/>
      <c r="C231" s="69"/>
    </row>
    <row r="232" spans="2:3" ht="12.75">
      <c r="B232" s="69"/>
      <c r="C232" s="69"/>
    </row>
    <row r="233" spans="2:3" ht="12.75">
      <c r="B233" s="69"/>
      <c r="C233" s="69"/>
    </row>
    <row r="234" spans="2:3" ht="13.5">
      <c r="B234" s="87"/>
      <c r="C234" s="69"/>
    </row>
    <row r="235" spans="2:3" ht="13.5">
      <c r="B235" s="87"/>
      <c r="C235" s="69"/>
    </row>
    <row r="236" spans="2:3" ht="12.75">
      <c r="B236" s="69"/>
      <c r="C236" s="69"/>
    </row>
    <row r="237" spans="2:3" ht="12.75">
      <c r="B237" s="69"/>
      <c r="C237" s="69"/>
    </row>
    <row r="240" spans="2:3" ht="12.75">
      <c r="B240" s="69"/>
      <c r="C240" s="69"/>
    </row>
    <row r="241" spans="2:3" ht="12.75">
      <c r="B241" s="69"/>
      <c r="C241" s="69"/>
    </row>
  </sheetData>
  <sheetProtection/>
  <mergeCells count="2">
    <mergeCell ref="B1:C1"/>
    <mergeCell ref="B2:C2"/>
  </mergeCells>
  <printOptions gridLines="1" horizontalCentered="1"/>
  <pageMargins left="0.5118110236220472" right="0.2362204724409449" top="0.5118110236220472" bottom="0.2362204724409449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2017-07-21T10:45:46Z</dcterms:modified>
  <cp:category/>
  <cp:version/>
  <cp:contentType/>
  <cp:contentStatus/>
</cp:coreProperties>
</file>