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74" firstSheet="1" activeTab="8"/>
  </bookViews>
  <sheets>
    <sheet name="Sr.No. 63- ENGG STOCK" sheetId="1" r:id="rId1"/>
    <sheet name="Sr.No. 71 - MACHINERY" sheetId="2" r:id="rId2"/>
    <sheet name="Sr.No. 36 - KITCHEN EQUIPMENTS" sheetId="3" r:id="rId3"/>
    <sheet name="Sr.No. 47 - KITCHEN ITEMS " sheetId="4" r:id="rId4"/>
    <sheet name="Sr.No. 47A-  BANQUET-KIC.EQUIP." sheetId="5" r:id="rId5"/>
    <sheet name="Sr.No. 48 - Plastic Scrap" sheetId="6" r:id="rId6"/>
    <sheet name="Sr.No. 49 - OFFICES" sheetId="7" r:id="rId7"/>
    <sheet name="Sr.No. 50 - UNIFORMS UPH" sheetId="8" r:id="rId8"/>
    <sheet name="Sr.No.51- Furniture" sheetId="9" r:id="rId9"/>
  </sheets>
  <definedNames>
    <definedName name="_xlnm.Print_Area" localSheetId="2">'Sr.No. 36 - KITCHEN EQUIPMENTS'!$A:$E</definedName>
    <definedName name="_xlnm.Print_Area" localSheetId="3">'Sr.No. 47 - KITCHEN ITEMS '!$A:$C</definedName>
    <definedName name="_xlnm.Print_Area" localSheetId="4">'Sr.No. 47A-  BANQUET-KIC.EQUIP.'!$A:$D</definedName>
    <definedName name="_xlnm.Print_Area" localSheetId="5">'Sr.No. 48 - Plastic Scrap'!$A:$C</definedName>
    <definedName name="_xlnm.Print_Area" localSheetId="6">'Sr.No. 49 - OFFICES'!$A:$D</definedName>
    <definedName name="_xlnm.Print_Area" localSheetId="7">'Sr.No. 50 - UNIFORMS UPH'!$A:$C</definedName>
    <definedName name="_xlnm.Print_Area" localSheetId="0">'Sr.No. 63- ENGG STOCK'!$A:$C</definedName>
    <definedName name="_xlnm.Print_Area" localSheetId="1">'Sr.No. 71 - MACHINERY'!$A:$D</definedName>
    <definedName name="_xlnm.Print_Area" localSheetId="8">'Sr.No.51- Furniture'!$A:$I</definedName>
  </definedNames>
  <calcPr fullCalcOnLoad="1"/>
</workbook>
</file>

<file path=xl/sharedStrings.xml><?xml version="1.0" encoding="utf-8"?>
<sst xmlns="http://schemas.openxmlformats.org/spreadsheetml/2006/main" count="1339" uniqueCount="1185">
  <si>
    <t>MAJORDA BEACH RESORT</t>
  </si>
  <si>
    <t>ENGINEERING STOCK</t>
  </si>
  <si>
    <t>TOTAL QTY</t>
  </si>
  <si>
    <t>DIVISIBLE PER SHARE</t>
  </si>
  <si>
    <t>QTY</t>
  </si>
  <si>
    <t>EXTRA -   LOT 7</t>
  </si>
  <si>
    <t>BRASS DEAD NUT 1/4 INCH</t>
  </si>
  <si>
    <t>BRAZING ROD COPPER</t>
  </si>
  <si>
    <t>BRASS ADAPTOR 1/4 X 5/8</t>
  </si>
  <si>
    <t>CHEMICAL SUNSHINE FRESH AHU/AC</t>
  </si>
  <si>
    <t>BUSHES FCU MOTOR</t>
  </si>
  <si>
    <t>CONDENSOR FAN MOTOR CLAMPS</t>
  </si>
  <si>
    <t>CAPILLARY .055</t>
  </si>
  <si>
    <t>COPPER PIPE 1/2</t>
  </si>
  <si>
    <t>BRASS DEAD NUT 5/8 INCH</t>
  </si>
  <si>
    <t>FCU COPPER FILTER</t>
  </si>
  <si>
    <t>REFRIGERANT GAS R-123</t>
  </si>
  <si>
    <t>PVC SHEET FREEZER CURTAIN 2 MM</t>
  </si>
  <si>
    <t>TAPE ABRO WHITE 2 INCHES</t>
  </si>
  <si>
    <t>THERMOSTAT  KNOB</t>
  </si>
  <si>
    <t>PLASTER OF PARIS KESAR 1KG</t>
  </si>
  <si>
    <t>TILE- CERAMIC 12"*12" CELLINI</t>
  </si>
  <si>
    <t>TILES RESTILE SUPERPOLO 600MM</t>
  </si>
  <si>
    <t>TILE VETR.IVORY BELL10201-600M</t>
  </si>
  <si>
    <t>TILE RESTILE V/FIED ELIANA 12"</t>
  </si>
  <si>
    <t>TILES CERAMIC 8 X8  IVORY</t>
  </si>
  <si>
    <t>TILES RESTILE TERRACOTTA 600MM</t>
  </si>
  <si>
    <t>BULB 15 W SCREW E27 PIGMY</t>
  </si>
  <si>
    <t>BULB 25 W PIN CLEAR CANDLE</t>
  </si>
  <si>
    <t>BULB 25W E14 FROS CANDLE</t>
  </si>
  <si>
    <t>BULB 40W E14 FOILED FLAME</t>
  </si>
  <si>
    <t>BULB 40W PIN COLOUR COMPTULX</t>
  </si>
  <si>
    <t>BULB CFL8W 3TUBE E27 GENIE</t>
  </si>
  <si>
    <t>BULB 25W PIGMY E14 MAGN.MIRROR</t>
  </si>
  <si>
    <t>PL TUBE 13 WATTS 827</t>
  </si>
  <si>
    <t>LED CANDLE 2.7W E14</t>
  </si>
  <si>
    <t>LED BULB 3W - HALOGEN PIN</t>
  </si>
  <si>
    <t>RELINA TUBE 35 WATTS</t>
  </si>
  <si>
    <t>RELINA TUBE 60 WATTS</t>
  </si>
  <si>
    <t>PL TUBE 9  WATTS</t>
  </si>
  <si>
    <t>CHEMICAL SHINY CARE AHU/AC</t>
  </si>
  <si>
    <t>COPPER SULPHATE</t>
  </si>
  <si>
    <t>MAXTREAT 2925</t>
  </si>
  <si>
    <t>MAXTREAT 2715</t>
  </si>
  <si>
    <t>MAXTREAT 608</t>
  </si>
  <si>
    <t>MAXTREAT 2002</t>
  </si>
  <si>
    <t>MAXQUAT 50 BIOCIDE</t>
  </si>
  <si>
    <t>MAXTREAT 3220 S</t>
  </si>
  <si>
    <t>DG KTA 2300-G SEAL O RING</t>
  </si>
  <si>
    <t>DG KTA 2300 SEAL O RING</t>
  </si>
  <si>
    <t>GASKET ROCKER LEVER COVER</t>
  </si>
  <si>
    <t>COPPER WASHER 6049 2010 0814</t>
  </si>
  <si>
    <t>GASKET-INTAKE 6234 0853 0064</t>
  </si>
  <si>
    <t>GASKET SQUARE 6234 0853 0084</t>
  </si>
  <si>
    <t>O RING 6049 3130 1802</t>
  </si>
  <si>
    <t>O RING 500 KVA 6049 3130 0902</t>
  </si>
  <si>
    <t>KEY INSERT UNIT  KEY TAG</t>
  </si>
  <si>
    <t>BATTERIES AAA DURACELL PLUS</t>
  </si>
  <si>
    <t>BATTERIES DURACELL AA X 2'S</t>
  </si>
  <si>
    <t>GEL COLOUR PAPER ASST.</t>
  </si>
  <si>
    <t>CAPSTAN SCREWS AVR</t>
  </si>
  <si>
    <t>PUTTY BIRLA WHITE X 1 KG</t>
  </si>
  <si>
    <t>JUICE DISP.GASKET 006604020</t>
  </si>
  <si>
    <t>JUICE DISP . WASHER 006604030</t>
  </si>
  <si>
    <t>JUICE DISP.SPRING 005310030</t>
  </si>
  <si>
    <t>KLEENEX DRAIN CLEANER 50G</t>
  </si>
  <si>
    <t>NYLON BUSH -BANQUET CHAIR FEET</t>
  </si>
  <si>
    <t>O RING ID 38MM X 6MM</t>
  </si>
  <si>
    <t>PVC WHITE BUSH BANQUET CHAIRS</t>
  </si>
  <si>
    <t>POLYURATHENE WALKOTE WHITE</t>
  </si>
  <si>
    <t>RETAINING PLATE 100 AMPS - AVR</t>
  </si>
  <si>
    <t>SS NUT BOLT 1/2 X 4 INCHES</t>
  </si>
  <si>
    <t>S.S WASHERS 3/8</t>
  </si>
  <si>
    <t>SS NUT BOLT 1/2 X 2 INCHES</t>
  </si>
  <si>
    <t>SS NUT BOLT 1/2 X 3 INCHES</t>
  </si>
  <si>
    <t>SWITCH 6 AMPS 240 V</t>
  </si>
  <si>
    <t>SCREWS FOR HAIRDRYER PHOENIX</t>
  </si>
  <si>
    <t>TOILET PAPER HOLDER PLASTICCAP</t>
  </si>
  <si>
    <t>WELDING ROD  C IRON 3.15 X 350MM</t>
  </si>
  <si>
    <t>HEATING ELEMENT TEFAL LETTEL</t>
  </si>
  <si>
    <t>BUSH WHITE NYLON ROUND 3/4 INC</t>
  </si>
  <si>
    <t>BRASS DRAWER HANDLES 4 INCHES</t>
  </si>
  <si>
    <t>BUSH WHITE NYLON ROUND1/2 INCH</t>
  </si>
  <si>
    <t>BRASS HINGES 1/2"X 3/4"X 3"</t>
  </si>
  <si>
    <t>BRACKET FOR GLASS SHELVES</t>
  </si>
  <si>
    <t>BRASS ROOM NOS.</t>
  </si>
  <si>
    <t>DOOR PEEP EYE</t>
  </si>
  <si>
    <t>FEVI KWIK 2 GRAMS</t>
  </si>
  <si>
    <t>HACKSHOW BLADE</t>
  </si>
  <si>
    <t>KAN STRAIGHT HEAD</t>
  </si>
  <si>
    <t>KAN ROUND HEAD</t>
  </si>
  <si>
    <t>KEYS FOR MINIBAR FRIDGE</t>
  </si>
  <si>
    <t>DOOR STOPPER LEVER TYPE</t>
  </si>
  <si>
    <t>MAGENTIC BALL CATCH</t>
  </si>
  <si>
    <t>CURTAIN CORD NYLON</t>
  </si>
  <si>
    <t>DOOR SAFETY CHAIN BROWN P/C</t>
  </si>
  <si>
    <t>SLIDING DOOR PVC WHEEL W/BEAR</t>
  </si>
  <si>
    <t>SLIDING DOOR WHEEL W/FLANGE</t>
  </si>
  <si>
    <t>STUD NUTS &amp; BOLTS</t>
  </si>
  <si>
    <t>WIRE BRUSH WITH HANDLE</t>
  </si>
  <si>
    <t>WATERPROOF PAPER 120</t>
  </si>
  <si>
    <t>SILICA GEL 1 GM SACHET</t>
  </si>
  <si>
    <t>MIXER JAR COUPLER</t>
  </si>
  <si>
    <t>PLATE WARMER SPRINGS</t>
  </si>
  <si>
    <t>ON/OFF MICROSWITCH H/DRYER</t>
  </si>
  <si>
    <t>NOZZLE FOR ALISEO H/DRYER</t>
  </si>
  <si>
    <t>TEMP.SWITCH 600/1200W-PHOENIX</t>
  </si>
  <si>
    <t>ALUMINIUM LUGS RING 25 SQMM</t>
  </si>
  <si>
    <t>ARCHING CONTACTS FIXED SL90631</t>
  </si>
  <si>
    <t>ARCHING CONTACT MOVING SL90629</t>
  </si>
  <si>
    <t>ALUMINIUM LUGS RING 35 SQMM</t>
  </si>
  <si>
    <t>BED SIDE SWITCH EM231 HARR.</t>
  </si>
  <si>
    <t>BAKELITE CONNECTOR 15AMP 12WAY</t>
  </si>
  <si>
    <t>BAKELITE CONNECTOR 30AMP 12WAY</t>
  </si>
  <si>
    <t>CAPACITOR 4 MFD 440 VOLTS</t>
  </si>
  <si>
    <t>CAPACITOR 2.5 MFD 440 VOLTS</t>
  </si>
  <si>
    <t>CABLE RG-6 FINOLEX</t>
  </si>
  <si>
    <t>CAPACITOR 3.15 MFD 440 VOLTS</t>
  </si>
  <si>
    <t>DOWNLIGHT 4003/PLC 18W RIVA</t>
  </si>
  <si>
    <t>DIMMER CONA 1000 W</t>
  </si>
  <si>
    <t>ICICLE LIGHTS X 60-70 BULBS</t>
  </si>
  <si>
    <t>GRIP PLUG PVC -WP38, NO.8</t>
  </si>
  <si>
    <t>HEATER BANMARIE 3KV IHS/30/220</t>
  </si>
  <si>
    <t>HOLDER PL 4 PIN</t>
  </si>
  <si>
    <t>HOLDER CP64-DISCO 1000W BULBS</t>
  </si>
  <si>
    <t>HOLDER FOR PL 9 WATTS LAMP</t>
  </si>
  <si>
    <t>HAIR DRYER ON/OFF SWITCH500129</t>
  </si>
  <si>
    <t>HOLDER FOR E14 BULB</t>
  </si>
  <si>
    <t>HAIR DRYER SPIRAL CORD 500203</t>
  </si>
  <si>
    <t>HEATING ELEM.HAIRDRYER PHOENIX</t>
  </si>
  <si>
    <t>JUNCTION BOX CLIPSAL 265/4</t>
  </si>
  <si>
    <t>LAMP+GLASS WALL SWL/1LP/5173</t>
  </si>
  <si>
    <t>MCB SHORT LINK SP 6 WAY</t>
  </si>
  <si>
    <t>MCB SHORT LINK 3P 4WAY</t>
  </si>
  <si>
    <t>MYLINC 675567 HORZ.PLATE 8 M</t>
  </si>
  <si>
    <t>MALE FEMALE 2 PIN EM 383 HARR.</t>
  </si>
  <si>
    <t>MYLINC 675501-6ASWITCH 1M-1WAY</t>
  </si>
  <si>
    <t>MK W26425 3PIN SHT.13A FLATPIN</t>
  </si>
  <si>
    <t>MK 26005 FRONT PLATE 5 MODULE</t>
  </si>
  <si>
    <t>MK W26420 UNIVERSAL SOCKET 2M</t>
  </si>
  <si>
    <t>MK W26411/A-16A-1WAY SWITCH</t>
  </si>
  <si>
    <t>MK W26424 COMB.SHUTTERED SOKET</t>
  </si>
  <si>
    <t>MYLINC 675561 MODULAR PLATE 1M</t>
  </si>
  <si>
    <t>MYLINC675562 MODULAR PLATE 2M</t>
  </si>
  <si>
    <t>MYLINC675563 MODULAR PLATE 3M</t>
  </si>
  <si>
    <t>MYLINC 675541 TEL.SOCKET RJ11</t>
  </si>
  <si>
    <t>PLUG TOP 3PIN 6A EM386 HARR</t>
  </si>
  <si>
    <t>PLUG 3PIN 06A. ANCH. 39582/51395</t>
  </si>
  <si>
    <t>PORCELAIN HOLDER E27 SCREW</t>
  </si>
  <si>
    <t>PORCELAIN HOLDER PIN TYPE</t>
  </si>
  <si>
    <t>PORCELAIN CONNECTORS 15A 2 WAY</t>
  </si>
  <si>
    <t>PULL LINK-GE ACB SPARES</t>
  </si>
  <si>
    <t>PANEL COVER STUDS</t>
  </si>
  <si>
    <t>PVC ELBOW  1/2 INCH 5/8 ELECT.</t>
  </si>
  <si>
    <t>PENDANT HOLDER SSK</t>
  </si>
  <si>
    <t>PVC TEE 1/2 -5/8" ELECT</t>
  </si>
  <si>
    <t>PVC ELBOW 3/4 INCH ELECTRICAL</t>
  </si>
  <si>
    <t>MK 26001 FRONT PLATE 1 MODULE</t>
  </si>
  <si>
    <t>MK W26441 BLANK PLATE 1 MODULE</t>
  </si>
  <si>
    <t>PVC FLEXIBLE SPIRAL PIPE 3/4"</t>
  </si>
  <si>
    <t>REFLECTOR OF POOJA LIGHTS</t>
  </si>
  <si>
    <t>LED STRIP 12V DC WW 60 LED 5050</t>
  </si>
  <si>
    <t>STREET LIGHT FITTINGS</t>
  </si>
  <si>
    <t>MYLINC 675564 SWITCHPLATE 4MOD</t>
  </si>
  <si>
    <t>SWIVEL T.V.BASE 310304</t>
  </si>
  <si>
    <t>SWITCH CAPS</t>
  </si>
  <si>
    <t>PL-MIXER HL200 MACH SCREW</t>
  </si>
  <si>
    <t>SWITCH FOR HAIRDRYER PHOENIX</t>
  </si>
  <si>
    <t>TRANSF.12V-50W-LIGHTRON ETH 55</t>
  </si>
  <si>
    <t>T.V RF CONNECTOR</t>
  </si>
  <si>
    <t>TOAST ELEM.02-09-004-120V-250W</t>
  </si>
  <si>
    <t>WIRE TWISTED FOR LAUNDRY IRON</t>
  </si>
  <si>
    <t>BALL CATCH MAGNETIC BIG</t>
  </si>
  <si>
    <t>G.I BARBED WIRE</t>
  </si>
  <si>
    <t>MIXER BUSHES</t>
  </si>
  <si>
    <t>RUBBER HAND GLOVES (H/D)</t>
  </si>
  <si>
    <t>RUBBER SPIDER COUPLING 0.95</t>
  </si>
  <si>
    <t>RUBBER SPIDERS COUPLING 100</t>
  </si>
  <si>
    <t>V BELT B87</t>
  </si>
  <si>
    <t>V BELT B113</t>
  </si>
  <si>
    <t>WELDING ROD S.S 3.15X350MM</t>
  </si>
  <si>
    <t>PR.EMUL 2044 GOLDEN WHEAT 4L</t>
  </si>
  <si>
    <t>PAINT BRUSH HEAVY DUTY 4 INCH</t>
  </si>
  <si>
    <t>PAINT BRUSH HEAVY DUTY  3 INCH</t>
  </si>
  <si>
    <t>PAINT BRUSH HEAVY DUTY 2 INCH</t>
  </si>
  <si>
    <t>POLISH POWDER RAWSEINA 400 GMS</t>
  </si>
  <si>
    <t>PAINT DELTA AQUA LUSTRE INTERN</t>
  </si>
  <si>
    <t>PAINT HEAT RESISTANT GREEN 20L</t>
  </si>
  <si>
    <t>PAINT EPOXY REDOXIDE PRIMER 1L</t>
  </si>
  <si>
    <t>POLYURATHENE FINISH PRIME</t>
  </si>
  <si>
    <t>POLYURATHENE WALL PUTTY</t>
  </si>
  <si>
    <t>KOHLER SHOWER- 'O' RING</t>
  </si>
  <si>
    <t>KOHLER SHOWER-  'O' RING</t>
  </si>
  <si>
    <t>AREATOR ASSEMBLY 1/2  109-207</t>
  </si>
  <si>
    <t>BATHTUB CHAIN W/STOP.ARK505520</t>
  </si>
  <si>
    <t>BRASS CP ADAPTOR 1/2 X 3/4"</t>
  </si>
  <si>
    <t>BOLTS C.P FOR W.C</t>
  </si>
  <si>
    <t>BRASS SPINDLE ARK 001</t>
  </si>
  <si>
    <t>BRASS SPINDLE SEIKO</t>
  </si>
  <si>
    <t>CPVC ELBOW 1.5 INCH 45 DEGREES</t>
  </si>
  <si>
    <t>CPVC ELBOW 3/4 INCH 45 DEGREES</t>
  </si>
  <si>
    <t>CPVC SOCKET 1/2 INCH</t>
  </si>
  <si>
    <t>CPVC PIPE 1.5" X 3 MTR SDR 11</t>
  </si>
  <si>
    <t>CHILLY COACROACH TRAP 5 X 5</t>
  </si>
  <si>
    <t>CPVC ELBOW 1.5" 90 DEG</t>
  </si>
  <si>
    <t>CPVC ELBOW 1/2 INCH 90 DEG</t>
  </si>
  <si>
    <t>CPVC SOCKET/COUPLER 3/4"</t>
  </si>
  <si>
    <t>CPVC ELBOW 3/4 INCH 90 DEG</t>
  </si>
  <si>
    <t>CPVC MTA 1/2 INCH</t>
  </si>
  <si>
    <t>CPVC SOCKET/COUPLING 1"</t>
  </si>
  <si>
    <t>CPVC ELBOW 1 INCH 90 DEG</t>
  </si>
  <si>
    <t>JAGUAR/ESSESS  WHITE TOPI</t>
  </si>
  <si>
    <t>FLOAT VALVE BALL</t>
  </si>
  <si>
    <t>JAGUAR ZFV015 BELLOW WASHER</t>
  </si>
  <si>
    <t>FIRE HYDRANT WASHERS</t>
  </si>
  <si>
    <t>PVC CONN. PIPE BRAIDED 1/2X12"</t>
  </si>
  <si>
    <t>G.I RED.NIPPLE 1 X 3/4 INCHES</t>
  </si>
  <si>
    <t>G.I TEE 1.5 INCH / 40 MM</t>
  </si>
  <si>
    <t>G.I NIPPLE 3/4" / 20MM</t>
  </si>
  <si>
    <t>G.I TEE 1.25 INCH / 32 MM</t>
  </si>
  <si>
    <t>G.I SADDLE 1/2 INCH</t>
  </si>
  <si>
    <t>G.I SOCKET 2.5 INCH / 65 MM</t>
  </si>
  <si>
    <t>G.I ELBOW 1.25 INCHES / 32 MM</t>
  </si>
  <si>
    <t>G.I REDUCER SOCKET 1 X 3/4"</t>
  </si>
  <si>
    <t>G.I PLUG 1/2 INCH / 15 MM</t>
  </si>
  <si>
    <t>HOSE CLAMP 1/2 INCHES</t>
  </si>
  <si>
    <t>HOSE CLAMPS 1 1/2 INCHES</t>
  </si>
  <si>
    <t>HDPE REDUCER 90 X 65</t>
  </si>
  <si>
    <t>HOSE CLAMP 3/4 INCHES</t>
  </si>
  <si>
    <t>JAGUAR ZMS 009H.FAUCET HOLDER</t>
  </si>
  <si>
    <t>JAGUAR SEAT WASHERS 19.1</t>
  </si>
  <si>
    <t>JAGUAR WASHER ZFV-006 P/N 30</t>
  </si>
  <si>
    <t>JAGUAR AREATOR MCH 5051</t>
  </si>
  <si>
    <t>JAGUAR  ZMS 005 H. FAUCET PIPE</t>
  </si>
  <si>
    <t>JAGUAR ZCA-005 SEAT WASHER</t>
  </si>
  <si>
    <t>JAGUAR ZFV006PISTONCUP WASHER</t>
  </si>
  <si>
    <t>JAGUAR ZFV-059 PART NO.9</t>
  </si>
  <si>
    <t>JAGUAR ZFV002 BODY WASHER</t>
  </si>
  <si>
    <t>KITEC 3/4 INCH  MTC BRASS 1620</t>
  </si>
  <si>
    <t>NELSON P/N 6 MUSHROOM WASHER</t>
  </si>
  <si>
    <t>NELSON VALVE SCREW P/N 33</t>
  </si>
  <si>
    <t>NELSON P/N 32 STEEL WASHER</t>
  </si>
  <si>
    <t>NELSON  P/N 21 BOOTH WASHER</t>
  </si>
  <si>
    <t>NELSON P/N 4 MUSHROOM CLIP</t>
  </si>
  <si>
    <t>NELSON P/N 12 HANDLE WASHER</t>
  </si>
  <si>
    <t>NELSON P/N V SEAL WASHER</t>
  </si>
  <si>
    <t>NELSON P/N 13 HANDLE PVC BUSH</t>
  </si>
  <si>
    <t>NELSON P/N 2 CAP WASHER</t>
  </si>
  <si>
    <t>NUT &amp; BOLT W/WASHER GI</t>
  </si>
  <si>
    <t>NELSON  P/N 8 PISTON WASHER</t>
  </si>
  <si>
    <t>PUMP SP2H STUDS</t>
  </si>
  <si>
    <t>PVC CONNECTOR BRAIDED 1/2 X24"</t>
  </si>
  <si>
    <t>PVC ELBOW 1.25"=40 MM HEAVY</t>
  </si>
  <si>
    <t>PVC SOCKET 3/4"- 25 MM CONCEAL</t>
  </si>
  <si>
    <t>PVC MTA 1 INCH / 32 MM</t>
  </si>
  <si>
    <t>PVC FTA 1"- 32 MM</t>
  </si>
  <si>
    <t>PVC TEE 1 INCH / 32 MM CONCEAL</t>
  </si>
  <si>
    <t>PVC ELBOW 3/4 INCH/ 20 MM</t>
  </si>
  <si>
    <t>PVC TEE 1.25 INCH/ 40 MM HEAVY</t>
  </si>
  <si>
    <t>PVC ELBOW 3/4"-25 MM CONCEAL</t>
  </si>
  <si>
    <t>STAR COUPLING RUBBER L95</t>
  </si>
  <si>
    <t>SS NUT BOLT</t>
  </si>
  <si>
    <t>TEFLON TAPE 3/4 INCH</t>
  </si>
  <si>
    <t>WASHER B/TUB FOOT OPR.COUPL</t>
  </si>
  <si>
    <t>NUT AND BOLT WITH WASHER</t>
  </si>
  <si>
    <t>BAL GROUT LIGHT BLUE 1 KG</t>
  </si>
  <si>
    <t>CHEMICAL POOL TCCA 90- PASIO</t>
  </si>
  <si>
    <t>PHONE BITTEL URANUS TSD-10S</t>
  </si>
  <si>
    <t>TEL.LT03 SHORT CORD</t>
  </si>
  <si>
    <t>TELEPHONE CABLE 10 PAIR 0.5 MM</t>
  </si>
  <si>
    <t>TEL. CORD LT02 SHORT</t>
  </si>
  <si>
    <t>DRILL BIT HSS 1/8</t>
  </si>
  <si>
    <t>DRILL BIT HSS 1/4"</t>
  </si>
  <si>
    <t>DRILL BIT CONCRETE 1/4"-6.5MM</t>
  </si>
  <si>
    <t>DRILL BIT CONCRETE 3/16"-6.5MM</t>
  </si>
  <si>
    <t>DRILL BIT HSS 5/16   8 MM</t>
  </si>
  <si>
    <t>DRILL BIT HSS 3/16</t>
  </si>
  <si>
    <t>GRINDING WHEEL 5 INCH</t>
  </si>
  <si>
    <t>KITCHEN TOWEL HOLDER</t>
  </si>
  <si>
    <t>SOAP DISPENSOR SS ONLY PUMP</t>
  </si>
  <si>
    <t>UMBRELLA 30" PRINTED</t>
  </si>
  <si>
    <t>MAGNETIC STRIP KEY CARDS</t>
  </si>
  <si>
    <t>SHOWER CURTAIN PLASTIC</t>
  </si>
  <si>
    <t>LOCK HT24 CLEANING CARDS</t>
  </si>
  <si>
    <t>LOCK HT24 THUMBTURN</t>
  </si>
  <si>
    <t>LOCK HT24 SATIN CHROME</t>
  </si>
  <si>
    <t>LOCK HT24 BATTERY MODULE COVER</t>
  </si>
  <si>
    <t>LOCK HT24 READER COVER</t>
  </si>
  <si>
    <t>LOCK HT24 EURO MOTICE 60 X 20</t>
  </si>
  <si>
    <t>LOCK HT24 CLUTCH PLASTICS</t>
  </si>
  <si>
    <t>LOCK HT24 CONTROL MODULE</t>
  </si>
  <si>
    <t>TILES STUD SQUARE PINK 1"X 1"</t>
  </si>
  <si>
    <t>TILES HEXAGONAL CLAY RED</t>
  </si>
  <si>
    <t>TILES PENCIL CREAM/WHITE</t>
  </si>
  <si>
    <t>TILES PENCIL WHITE</t>
  </si>
  <si>
    <t>TILES STUD TRIANGULAR CREAM</t>
  </si>
  <si>
    <t>TILE - CROMPCAPPING-MAGENTA -6000</t>
  </si>
  <si>
    <t>TILES DESIGNER BORDER PINK</t>
  </si>
  <si>
    <t>TILES DESIGNER BORDER BLUE</t>
  </si>
  <si>
    <t>LOCK ULTRA LATCHBOLT 4800</t>
  </si>
  <si>
    <t>BUSH CUTTER CLUTCH CASE ASSY.</t>
  </si>
  <si>
    <t>BUSH CUTTER GEARCASE ASSY.</t>
  </si>
  <si>
    <t>BUSH CUTTER INNER FLEX.SHAFT</t>
  </si>
  <si>
    <t>BUSH CUTTER TOP COVER ASSEMBLY</t>
  </si>
  <si>
    <t>BUSH CUTTER CYLINDER GASKET</t>
  </si>
  <si>
    <t>BUSH CUTTER NEEDLE VALVE</t>
  </si>
  <si>
    <t xml:space="preserve">BUSH CUTTER CARBRATOR </t>
  </si>
  <si>
    <t>BUSH CUTTER CARBRATOR PACKING</t>
  </si>
  <si>
    <t>BUSH CUTTER AIR FILTER CAP</t>
  </si>
  <si>
    <t>BUSH CUTTER SPARK PLUG</t>
  </si>
  <si>
    <t>BUSH CUTTER BOLT L.H.THREAD</t>
  </si>
  <si>
    <t>L/M SHAFT COMP.42650 VNA-980</t>
  </si>
  <si>
    <t>L/M KEY SP.WOODCUF 94401-16150</t>
  </si>
  <si>
    <t>L/M.PUSH NUT 90251 VB4 003</t>
  </si>
  <si>
    <t>L/M.WHEELBEARING 91055-VB4-003</t>
  </si>
  <si>
    <t>L/M BUSH AXLESHAFT 42757-VB000</t>
  </si>
  <si>
    <t>L/M PKG. INSULATOR 16212ZE7M10</t>
  </si>
  <si>
    <t>L/M.ROPE R/STARTER28462-ZE7V11</t>
  </si>
  <si>
    <t>L/M SPRINGRECOIL ST28442896700</t>
  </si>
  <si>
    <t>L/M LEVER HEIGHT 42961VB4-000</t>
  </si>
  <si>
    <t>L/M CAP ASSLY. 30700 ZIV 003</t>
  </si>
  <si>
    <t>L/M HOLDERBLADE 72610 VB4 000</t>
  </si>
  <si>
    <t>L/M.BLADEKITBUFALO 06720VA3K00</t>
  </si>
  <si>
    <t>L/M GRIPADJUSTER 42952-VB4-000</t>
  </si>
  <si>
    <t>L/M.THROTTLE LEVER 17858VA4000</t>
  </si>
  <si>
    <t>L/M.VALVE EX. 14721 ZE1 000</t>
  </si>
  <si>
    <t>L/M PKG. HEAD COVER 12391ZE7M10</t>
  </si>
  <si>
    <t>BUSH CUTTER NYLON THREAD</t>
  </si>
  <si>
    <t>BUSH CUTTER SPARKPLUG WIRE ASM</t>
  </si>
  <si>
    <t>L/M SPARK PLUG 98079556846</t>
  </si>
  <si>
    <t>L/M.BOLT 95071-06012</t>
  </si>
  <si>
    <t>SPRINKLER ADJUSTABLE</t>
  </si>
  <si>
    <t>L/M.EL.AIRCLEANER 17210-ZIV003</t>
  </si>
  <si>
    <t>WOODEN HANDLE FOR PICKAXE</t>
  </si>
  <si>
    <t>WELDED MESH ROLL</t>
  </si>
  <si>
    <t>WASH BASIN</t>
  </si>
  <si>
    <t>R-123 REFRIGERANT GAS 20 LTS</t>
  </si>
  <si>
    <t>EPOXY BLACK PAINT 1 LTR BLACK</t>
  </si>
  <si>
    <t>MELAMYNE PREMIUM WOOD FINISH 1 LTR</t>
  </si>
  <si>
    <t>PV WOODTECH 1 LTR</t>
  </si>
  <si>
    <t>POP 1 KG</t>
  </si>
  <si>
    <t>VOLVOLIVE PREMIUM BLUE 20 LTRS</t>
  </si>
  <si>
    <t>GREEN TILES 6"X6" - LOBBY</t>
  </si>
  <si>
    <t>BLUE TILES 2.5"X6"</t>
  </si>
  <si>
    <t>CPVC PIPE 1 1/4"</t>
  </si>
  <si>
    <t>CPVC PIPE 3/4"</t>
  </si>
  <si>
    <t>GROUTING POWDER BLUE</t>
  </si>
  <si>
    <t>WC</t>
  </si>
  <si>
    <t>BATH TUB</t>
  </si>
  <si>
    <t>FREEZER CURTAIN ROLL</t>
  </si>
  <si>
    <t>GROUT LIGHT BLUE PKT</t>
  </si>
  <si>
    <t>WHITE CEMENT</t>
  </si>
  <si>
    <t>LIME POWDER</t>
  </si>
  <si>
    <t>LUSTRE FINISH PAINT BONE WHITE 20 LTRS</t>
  </si>
  <si>
    <t>DOME LIGHT COVERS</t>
  </si>
  <si>
    <t>GLASS LAMP SHADES SMALL</t>
  </si>
  <si>
    <t>TEA KETTLE TRAYS</t>
  </si>
  <si>
    <t>NEROLAC PAINT P669 5 LTRS</t>
  </si>
  <si>
    <t>PAINT PN77 10 LTRS</t>
  </si>
  <si>
    <t>ALKALINE COIL CLEANER CANS</t>
  </si>
  <si>
    <t>MAJORDA TERRACOTA PAINT PQ26 20 LTRS</t>
  </si>
  <si>
    <t>FUNGICIDAL 20 LTRS</t>
  </si>
  <si>
    <r>
      <t>MACHINERY - 7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LOT</t>
    </r>
  </si>
  <si>
    <t>SR. NO</t>
  </si>
  <si>
    <t>ITEMS</t>
  </si>
  <si>
    <t>Brush Cutter</t>
  </si>
  <si>
    <t xml:space="preserve">Lawn Mover </t>
  </si>
  <si>
    <t>Pump Spray(hand pump)</t>
  </si>
  <si>
    <t>Table Trolley</t>
  </si>
  <si>
    <t xml:space="preserve">Blowmist  </t>
  </si>
  <si>
    <t>Sprinklers</t>
  </si>
  <si>
    <t>Deck chair trolley</t>
  </si>
  <si>
    <t>Garden Trolley</t>
  </si>
  <si>
    <t>Compressors</t>
  </si>
  <si>
    <t>Painters room</t>
  </si>
  <si>
    <t>M. S Rack</t>
  </si>
  <si>
    <t>Coupling 3"</t>
  </si>
  <si>
    <t>Weighing Scale old</t>
  </si>
  <si>
    <t>outside laundry</t>
  </si>
  <si>
    <t>Key Duplicating Machine</t>
  </si>
  <si>
    <t>Carpentry room</t>
  </si>
  <si>
    <t>Electrical Cables</t>
  </si>
  <si>
    <t>T.V</t>
  </si>
  <si>
    <t>Engg. Store II</t>
  </si>
  <si>
    <t>L.C.D T.V</t>
  </si>
  <si>
    <t>Slotted Angle Racks</t>
  </si>
  <si>
    <t>Floron Cylinder</t>
  </si>
  <si>
    <t>Plant Room Store</t>
  </si>
  <si>
    <t>M.S Slotted rack</t>
  </si>
  <si>
    <t>M.S gate valve 4"</t>
  </si>
  <si>
    <t>Pool Pump Motor</t>
  </si>
  <si>
    <t>FCU Tray</t>
  </si>
  <si>
    <t>Insect Killer</t>
  </si>
  <si>
    <t>Fcu Blower Unit</t>
  </si>
  <si>
    <t>Grundfos Pump</t>
  </si>
  <si>
    <t>Cooling Tower Motor</t>
  </si>
  <si>
    <t>Condensor motor</t>
  </si>
  <si>
    <t>Well Pump</t>
  </si>
  <si>
    <t>Submersible well pump</t>
  </si>
  <si>
    <t>Submersible pumps</t>
  </si>
  <si>
    <t xml:space="preserve">Pool Pump  </t>
  </si>
  <si>
    <t xml:space="preserve">Ups </t>
  </si>
  <si>
    <t>Can Lights</t>
  </si>
  <si>
    <t>Exhaust with duct</t>
  </si>
  <si>
    <t>Exhaust fans</t>
  </si>
  <si>
    <t>Iron rectangle stand</t>
  </si>
  <si>
    <t>Fridge</t>
  </si>
  <si>
    <t>Miscellaneous items</t>
  </si>
  <si>
    <t>lot</t>
  </si>
  <si>
    <t>JET MACHINE</t>
  </si>
  <si>
    <t>Banquet H/K store</t>
  </si>
  <si>
    <t>SCRUBBING MACHINES</t>
  </si>
  <si>
    <t>VACUUM CLEANERS</t>
  </si>
  <si>
    <t xml:space="preserve">Scrubbing Machine </t>
  </si>
  <si>
    <t>Banquet hall</t>
  </si>
  <si>
    <t>Ice cube machine</t>
  </si>
  <si>
    <t>Display Roulette Machine old</t>
  </si>
  <si>
    <t>Casino</t>
  </si>
  <si>
    <t>KITCHEN EQUIPMENTS IN KITCHEN - SECTION A</t>
  </si>
  <si>
    <t>Sr. No.</t>
  </si>
  <si>
    <t>ITEM NO.</t>
  </si>
  <si>
    <t>DESCRIPTION</t>
  </si>
  <si>
    <t>Water Cooler - Blue Star with filter</t>
  </si>
  <si>
    <t xml:space="preserve">Dish Wash Area </t>
  </si>
  <si>
    <t>Ice Cube Machine - Manitowoc with stabilizer &amp; filter</t>
  </si>
  <si>
    <t>Dish Wash Machine with panel</t>
  </si>
  <si>
    <t>S.S Dish Wash Machine table 83"x30"</t>
  </si>
  <si>
    <t>S.S Dish Wash Machine Table with sink 87"x30" with spray</t>
  </si>
  <si>
    <t>S. S Dish wash landing table 82"x37"</t>
  </si>
  <si>
    <t>S.S rack with four shelves- put in divisible lot</t>
  </si>
  <si>
    <t>Hot Water Boiler</t>
  </si>
  <si>
    <t>Pantry</t>
  </si>
  <si>
    <t>Milk Boiler</t>
  </si>
  <si>
    <t>Cold Baine Marie (Horizontal)</t>
  </si>
  <si>
    <t>Sandwich Griller (Double)</t>
  </si>
  <si>
    <t>Salamander</t>
  </si>
  <si>
    <t>Two Door freezer vertical</t>
  </si>
  <si>
    <t>Buffalo Chopper (Hobart)</t>
  </si>
  <si>
    <t>S.S Table with sink 70 x 30</t>
  </si>
  <si>
    <t>S.S Table 70 x 30</t>
  </si>
  <si>
    <t>Four Door Freezer</t>
  </si>
  <si>
    <t>S.S Table 30 x 25</t>
  </si>
  <si>
    <t>Four Burner Gas Range Tr. To divisible lot</t>
  </si>
  <si>
    <t>Juice Machine (Manual)</t>
  </si>
  <si>
    <t>Gas Tilted pan</t>
  </si>
  <si>
    <t>S.S Table with garbage 78 x 35</t>
  </si>
  <si>
    <t xml:space="preserve">S. Juice Machine Santos </t>
  </si>
  <si>
    <t>K/Stewarding Store</t>
  </si>
  <si>
    <t>S.S table 25 x 59 with drain</t>
  </si>
  <si>
    <t>S.S Wall mounted Shelves</t>
  </si>
  <si>
    <t>Sub Store</t>
  </si>
  <si>
    <t>Two Door freezer Horizontal</t>
  </si>
  <si>
    <t>Slotted rack with three shelves</t>
  </si>
  <si>
    <t>Aluminium rack with 5 shelves</t>
  </si>
  <si>
    <t>Aluminium rack with 3 trays</t>
  </si>
  <si>
    <t>Vegetable walk-in-cooler</t>
  </si>
  <si>
    <t>S.S rack with two Shelves</t>
  </si>
  <si>
    <t>Aluminium rack with 4 trays</t>
  </si>
  <si>
    <t>S.S table 94 x 30- put in divisible lot</t>
  </si>
  <si>
    <t>S.S table with sink 71 x 24</t>
  </si>
  <si>
    <t>Garde manger Area</t>
  </si>
  <si>
    <t>Two door freezer Horinzontal</t>
  </si>
  <si>
    <t>Butchery deep freezer</t>
  </si>
  <si>
    <t>S.S Table with sink 71 x 30</t>
  </si>
  <si>
    <t>S.S Table with sink 59 x 30</t>
  </si>
  <si>
    <t>S.S Wall mounted Cupboard</t>
  </si>
  <si>
    <t>S.S rack with four shelves</t>
  </si>
  <si>
    <t>Deep Freezer</t>
  </si>
  <si>
    <t>S.S Table 59 x 30- put in divisible lot</t>
  </si>
  <si>
    <t>Pickup counter &amp; hot case with Hot Baine Marie</t>
  </si>
  <si>
    <t>Continental Kitchen</t>
  </si>
  <si>
    <t>S.S Table 70 x 30  with drawer</t>
  </si>
  <si>
    <t>Hot Plate</t>
  </si>
  <si>
    <t>2 door vertical freezer (Celfrost)</t>
  </si>
  <si>
    <t>Microwave Oven (IFB) ref. no. 105</t>
  </si>
  <si>
    <t>S.S combi oven table 84 x 30</t>
  </si>
  <si>
    <t>Bakery Deep Freezer</t>
  </si>
  <si>
    <t>Deep Freezer S.S rack with three shelves</t>
  </si>
  <si>
    <t>Goan Kitchen</t>
  </si>
  <si>
    <t>2 door freezer vertical</t>
  </si>
  <si>
    <t>Pickup Counter with 2 shelves</t>
  </si>
  <si>
    <t>S.S table with sink 83 x 30</t>
  </si>
  <si>
    <t>Indian Kitchen</t>
  </si>
  <si>
    <t>S.S Table with sink</t>
  </si>
  <si>
    <t>Four Burner Gas Range Horizontal Tr. To divisible lot</t>
  </si>
  <si>
    <t>S.S Table 59x30</t>
  </si>
  <si>
    <t>Combi Oven (Hobart)</t>
  </si>
  <si>
    <t>Four Door Freezer (Elanpro)</t>
  </si>
  <si>
    <t xml:space="preserve"> S.s  3 shelves masala tray - Accounted in banquet store inv. No. 59</t>
  </si>
  <si>
    <t>M.S pipe table with  S.S top 70 x 30</t>
  </si>
  <si>
    <t>Potato Peeler</t>
  </si>
  <si>
    <t xml:space="preserve">Tilted masala grinder </t>
  </si>
  <si>
    <t>S.S wash basin with three sink 98x 28</t>
  </si>
  <si>
    <t>Preparation walk-in cooler</t>
  </si>
  <si>
    <t>S.S. rack with four shelves - put in divisible lot</t>
  </si>
  <si>
    <t xml:space="preserve">Aluminum rack 21 shelves </t>
  </si>
  <si>
    <t>S.S rack - put in divisible lot</t>
  </si>
  <si>
    <t>Two burner gas range Chinese (old)</t>
  </si>
  <si>
    <t>Rice cooker tilted pan</t>
  </si>
  <si>
    <t>Two door freezer vertical</t>
  </si>
  <si>
    <t xml:space="preserve">S.S table with cage </t>
  </si>
  <si>
    <t>M.S table with S.S top 72 x 33</t>
  </si>
  <si>
    <t>Dough sheeter</t>
  </si>
  <si>
    <t>Dough mixer horizontal (new)</t>
  </si>
  <si>
    <t>Dough mixer horizontal (old)</t>
  </si>
  <si>
    <t>Dough mixer (placatory vertical)</t>
  </si>
  <si>
    <t>Bakery walk in cooler</t>
  </si>
  <si>
    <t>Aluminum rack with 20 tray</t>
  </si>
  <si>
    <t>S.S rack with three shelves</t>
  </si>
  <si>
    <t>Electric oven (single door) old</t>
  </si>
  <si>
    <t xml:space="preserve">S.S wall mounted shelves </t>
  </si>
  <si>
    <t>Weighing scale</t>
  </si>
  <si>
    <t>Table with granite top 69 x 28</t>
  </si>
  <si>
    <t>Planetary mixer</t>
  </si>
  <si>
    <t>Chocolate melting machine</t>
  </si>
  <si>
    <t>S.S table 70 x 30</t>
  </si>
  <si>
    <t>S.S table with sink</t>
  </si>
  <si>
    <t>S.S  Hoods 4 in kitchen &amp; 1 in Cafeteria</t>
  </si>
  <si>
    <t>S.S Cupboard with 6 doors</t>
  </si>
  <si>
    <t>Microwave oven</t>
  </si>
  <si>
    <t>Heavy duty mixer (dry)  refer No. 128</t>
  </si>
  <si>
    <t>Buffalo chopper (old)</t>
  </si>
  <si>
    <t xml:space="preserve">S.S three door cupboard </t>
  </si>
  <si>
    <t>Slotted rack five shelves</t>
  </si>
  <si>
    <t>Slotted rack four shelves</t>
  </si>
  <si>
    <t>Slotted rack three shelves</t>
  </si>
  <si>
    <t>Slotted with three shelves</t>
  </si>
  <si>
    <t xml:space="preserve">Sandwich griller </t>
  </si>
  <si>
    <t>Blender machine</t>
  </si>
  <si>
    <t>Milk boiler</t>
  </si>
  <si>
    <t>Horinzontal two door freezer</t>
  </si>
  <si>
    <t>Wet Garbage walkin</t>
  </si>
  <si>
    <t>Basement</t>
  </si>
  <si>
    <t>Walk-in &amp; freezer</t>
  </si>
  <si>
    <t>Stores</t>
  </si>
  <si>
    <t>Sandwich Toaster</t>
  </si>
  <si>
    <t>Conveyor Toaster</t>
  </si>
  <si>
    <t>Hatco Bread Toaster</t>
  </si>
  <si>
    <t>Steam Jet pipe</t>
  </si>
  <si>
    <t>IFB Microwave old</t>
  </si>
  <si>
    <t>Coffee Makers</t>
  </si>
  <si>
    <t>Juicer Santos</t>
  </si>
  <si>
    <t xml:space="preserve">Hobart Buffalo Chopper </t>
  </si>
  <si>
    <t xml:space="preserve">Heavy duty mixer (dry)  </t>
  </si>
  <si>
    <t>Prestige Induction Cook top</t>
  </si>
  <si>
    <t>M. s fabricated vertical cupboard</t>
  </si>
  <si>
    <t>Outside Laundry</t>
  </si>
  <si>
    <t>Water coolers - pantry</t>
  </si>
  <si>
    <t>Garden Café Kitchen Hood</t>
  </si>
  <si>
    <t>Garden Café Sneeze Guard</t>
  </si>
  <si>
    <t>Garden Café M.S Buffet Canopy</t>
  </si>
  <si>
    <t>S.S Trolley</t>
  </si>
  <si>
    <t>M.S Trolley</t>
  </si>
  <si>
    <t>Mosaic rectangle tables (1 in receiving area &amp; 2 in EDR)</t>
  </si>
  <si>
    <t>Wire mesh cupboard</t>
  </si>
  <si>
    <t>Engg basement</t>
  </si>
  <si>
    <t>Blue Star Ice Cream Freezer</t>
  </si>
  <si>
    <t>Kitchen</t>
  </si>
  <si>
    <t>Bottler Coolers</t>
  </si>
  <si>
    <t>T/lounge</t>
  </si>
  <si>
    <t>Weighing scale 5 kgs</t>
  </si>
  <si>
    <t>KITCHEN EQUIPMENTS IN KITCHEN - SECTION B</t>
  </si>
  <si>
    <t>S. S Dish Basin with three Sink</t>
  </si>
  <si>
    <t>S.S rack with three Shelves</t>
  </si>
  <si>
    <t>S.S fruit mesh cupboard 70 x 35</t>
  </si>
  <si>
    <t>Two Door Freezer (Celfrost)</t>
  </si>
  <si>
    <t>S.s rack with pipe shelves</t>
  </si>
  <si>
    <t>S.S wall mounted cupboard</t>
  </si>
  <si>
    <t>Electric oven (new) - Sinmag</t>
  </si>
  <si>
    <t>Sumeet mixer</t>
  </si>
  <si>
    <t>stores</t>
  </si>
  <si>
    <t>Roller Grill</t>
  </si>
  <si>
    <t>Wine Cooler celfrost</t>
  </si>
  <si>
    <t>Ice crusher</t>
  </si>
  <si>
    <t xml:space="preserve">LIST OF KITCHEN ITEMS IN BANQUET STORE </t>
  </si>
  <si>
    <t>NOS</t>
  </si>
  <si>
    <t>ALUMINIUN TRAYS</t>
  </si>
  <si>
    <t>ALUMINIUM HUNDI LIDS</t>
  </si>
  <si>
    <t>ALUMINIUM MUFFIN TRAY</t>
  </si>
  <si>
    <t>ALUMINIUM IDLI MAKER BIG</t>
  </si>
  <si>
    <t>ALUMINIUM IDLI MAKER SMALL</t>
  </si>
  <si>
    <t>ALUMINIUM HUNDIS DIFFERENT SIZES</t>
  </si>
  <si>
    <t>ALUMINIUM SQUARE MOULDS</t>
  </si>
  <si>
    <t>ALUMINIUM KADAI</t>
  </si>
  <si>
    <t>ALUMINIUM ROUND TRAY</t>
  </si>
  <si>
    <t>ALUMINIUM RICE STRAINERS DIFF. SIZES</t>
  </si>
  <si>
    <t>ALUMINIUM BAKING MOULDS</t>
  </si>
  <si>
    <t>ALUMINIUM RINGS</t>
  </si>
  <si>
    <t>ALUMINIUM MUFFING MOULDS</t>
  </si>
  <si>
    <t>ALUMINIUM MOULD BASE</t>
  </si>
  <si>
    <t>ALUMINIUM BREAD MOULDS</t>
  </si>
  <si>
    <t>ALL. TRAYS</t>
  </si>
  <si>
    <t>ALL. IDLI MAKER</t>
  </si>
  <si>
    <t>ALL. HUNDI</t>
  </si>
  <si>
    <t>ALL. BAKING MOULDS ROUND</t>
  </si>
  <si>
    <t>ALL. BREAD MOULDS</t>
  </si>
  <si>
    <t>ALL. MUFFIN TRAYS SMALL</t>
  </si>
  <si>
    <t>ALL. MUFFIN TRAYS BIG</t>
  </si>
  <si>
    <t>ALL. IDLI MAKER- 4 UTENSIL</t>
  </si>
  <si>
    <t>ALL. IDLI MAKER BIG</t>
  </si>
  <si>
    <t>COPPER KADAI SMALL COVERS</t>
  </si>
  <si>
    <t>BRASS HUNDIS</t>
  </si>
  <si>
    <t>M.S SKEWERS</t>
  </si>
  <si>
    <t>M. S KADAI</t>
  </si>
  <si>
    <t>M.S TAWA</t>
  </si>
  <si>
    <t>TANDOOR ROTI RODS</t>
  </si>
  <si>
    <t>M.S RECTANGULAR CHAFFING DISH STAND</t>
  </si>
  <si>
    <t>M.S ROUND CHAFFING DISH STAND</t>
  </si>
  <si>
    <t>M.S OVAL PLATES</t>
  </si>
  <si>
    <t>M.S KADAI</t>
  </si>
  <si>
    <t>M.S ICE PICKS</t>
  </si>
  <si>
    <t>S.S HUNDIS DIFFERENT SIZES</t>
  </si>
  <si>
    <t>S.S HUNDI LIDS</t>
  </si>
  <si>
    <t>S.S CONTAINERS W/HANDLE</t>
  </si>
  <si>
    <t>S.S TRAYS</t>
  </si>
  <si>
    <t>S. S TRAYS SMALL</t>
  </si>
  <si>
    <t>S.S SAUCEPAN</t>
  </si>
  <si>
    <t>S.S STRAINERS BIG</t>
  </si>
  <si>
    <t>S.S STRAINERS SMALL</t>
  </si>
  <si>
    <t>S.S RECTANGULAR PAN</t>
  </si>
  <si>
    <t>S.S DABBA WITHOUT LID</t>
  </si>
  <si>
    <t>S.S SQUARE HOLLOW CONTAINERS</t>
  </si>
  <si>
    <t>S.S RECTANGULAR STRAINER</t>
  </si>
  <si>
    <t>S.S ROUND HOLLOW CONTAINERS</t>
  </si>
  <si>
    <t>S.S SQUARE CONTAINERS</t>
  </si>
  <si>
    <t>S.S BOWLS</t>
  </si>
  <si>
    <t>S.S KATORIES</t>
  </si>
  <si>
    <t>S.S SOUP HEATERS</t>
  </si>
  <si>
    <t>S.S ZARA</t>
  </si>
  <si>
    <t>S.S SMALL BOWLS</t>
  </si>
  <si>
    <t>S.S LADDLE</t>
  </si>
  <si>
    <t>S.S DABOO</t>
  </si>
  <si>
    <t>S.S PALTA BIG</t>
  </si>
  <si>
    <t>S.S ROUND TRAYS</t>
  </si>
  <si>
    <t>S.S RINGS</t>
  </si>
  <si>
    <t>S.S STRAINERS</t>
  </si>
  <si>
    <t>S.S WATER JUG</t>
  </si>
  <si>
    <t>S.S WHIP</t>
  </si>
  <si>
    <t>S.S TRAY BIG</t>
  </si>
  <si>
    <t>S.S CONICAL STRAINER</t>
  </si>
  <si>
    <t>S.S PALTA SMALL</t>
  </si>
  <si>
    <t>S.S TONGS</t>
  </si>
  <si>
    <t>S.S GRATERS</t>
  </si>
  <si>
    <t>S.S SMASHER</t>
  </si>
  <si>
    <t>S.S WHISK BIG</t>
  </si>
  <si>
    <t>S.S FRYING PANS</t>
  </si>
  <si>
    <t>S.S TEA URN W/OUT LID</t>
  </si>
  <si>
    <t>CORN FLAKES DISPENSORS</t>
  </si>
  <si>
    <t>S.S CHAFFING DISH COVERS</t>
  </si>
  <si>
    <t>S.S CHAFFING DISH STANDS ROUND</t>
  </si>
  <si>
    <t>S.S CHAFFING DISH ROUND COVERS</t>
  </si>
  <si>
    <t>S.S CHAFFING DISH PAN BIG</t>
  </si>
  <si>
    <t>S.S CHAFFING RECTANGULAR STAND</t>
  </si>
  <si>
    <t>S.S SMALL CHAFFING DISHES</t>
  </si>
  <si>
    <t>S.S CHAFFING DISH ROUND W/OUT COVERS</t>
  </si>
  <si>
    <t>S.S DABBAS SQUARE HOLLOW</t>
  </si>
  <si>
    <t>S.S CHAFFING DISH PAN RECTANGLE</t>
  </si>
  <si>
    <t>S.S GRATER</t>
  </si>
  <si>
    <t>S.S STRAINER</t>
  </si>
  <si>
    <t>S.S OVAL PLATES</t>
  </si>
  <si>
    <t>S.S ROUND PLATES</t>
  </si>
  <si>
    <t>S.S ROUND SERVICE PLATE BIG</t>
  </si>
  <si>
    <t>S.S LIME SQUEEZERS</t>
  </si>
  <si>
    <t>S.S SOUP LADDLES</t>
  </si>
  <si>
    <t>SOUP TOUREEN</t>
  </si>
  <si>
    <t>S.S SOUP TOUREEN CONTAINERS</t>
  </si>
  <si>
    <t>S.S ICE BUCKET</t>
  </si>
  <si>
    <t>CHAFFING DISH STANDS</t>
  </si>
  <si>
    <t>S.S PALTA</t>
  </si>
  <si>
    <t>S.S ROTI BOWLS</t>
  </si>
  <si>
    <t>S.S DISPENSER STANDS</t>
  </si>
  <si>
    <t>S.S WATER DISPENSER WITH STAND</t>
  </si>
  <si>
    <t>PLASTIC FUNNEL</t>
  </si>
  <si>
    <t>PLASTIC STRAINER</t>
  </si>
  <si>
    <t>S.S FOOD COVERS</t>
  </si>
  <si>
    <t>S.S RECTANGULAR BOWLS SMALL</t>
  </si>
  <si>
    <t>FRYING PAN COVERS GLASS WITH KNOB</t>
  </si>
  <si>
    <t>S.S TISSUE HOLDERS</t>
  </si>
  <si>
    <t>S.S COCKTAIL SHAKERS</t>
  </si>
  <si>
    <t>S.S TOOTHPICK HOLDERS</t>
  </si>
  <si>
    <t>S.S TALLI</t>
  </si>
  <si>
    <t>S.S STANDS SQUARE SHAPE</t>
  </si>
  <si>
    <t>S.S D SHAPE BOWLS</t>
  </si>
  <si>
    <t>S.S CANDLE STANDS</t>
  </si>
  <si>
    <t>S.S TRAY</t>
  </si>
  <si>
    <t>S.S PASTA COOKER</t>
  </si>
  <si>
    <t>S.S WIRED FRUIT BASKETS</t>
  </si>
  <si>
    <t xml:space="preserve">S.S TEA URN </t>
  </si>
  <si>
    <t>S.S KADAI SMALL</t>
  </si>
  <si>
    <t>S.S KADAI COVERS</t>
  </si>
  <si>
    <t>S.S FUEL CONTAINERS</t>
  </si>
  <si>
    <t>S.S FOOD COVERS BIG</t>
  </si>
  <si>
    <t>S.S CYLINDRICAL JAR</t>
  </si>
  <si>
    <t>S.S CYLINDRICAL CONTAINER</t>
  </si>
  <si>
    <t>S.S FRUIT BASKETS</t>
  </si>
  <si>
    <t>S.S WATER DISPENSERS</t>
  </si>
  <si>
    <t>S.S MIXER JARS</t>
  </si>
  <si>
    <t>S.S SQUARE FOOD PAN</t>
  </si>
  <si>
    <t>S.S ROUND PLATES BIG</t>
  </si>
  <si>
    <t>S.S ROUND DISH</t>
  </si>
  <si>
    <t>47A</t>
  </si>
  <si>
    <t>KITCHEN EQUIPMENTS IN BANQUET STORE - SECTION A</t>
  </si>
  <si>
    <t>SCOOTER TYRE S.S BUZZING TROLLEYS 3 TIER</t>
  </si>
  <si>
    <t>M.S TABLE WITH S.S TOP 2 UNDERSHELVES OF PIPES 60' X 30' X 32'</t>
  </si>
  <si>
    <t>S.S 2 SINK UNIT 73' X 30' X 34'</t>
  </si>
  <si>
    <t>DOSA PLATE 37' X 27'X 39'</t>
  </si>
  <si>
    <t>DOSA PLATE 34' X 24'X 40'</t>
  </si>
  <si>
    <r>
      <t>GRIDDLE PLATE 41.5</t>
    </r>
    <r>
      <rPr>
        <vertAlign val="superscript"/>
        <sz val="10"/>
        <rFont val="Arial"/>
        <family val="2"/>
      </rPr>
      <t xml:space="preserve"> ' </t>
    </r>
    <r>
      <rPr>
        <sz val="10"/>
        <rFont val="Arial"/>
        <family val="2"/>
      </rPr>
      <t>X 24' X 39'</t>
    </r>
  </si>
  <si>
    <r>
      <t>GRIDDLE PLATE 26' X 26.5</t>
    </r>
    <r>
      <rPr>
        <vertAlign val="superscript"/>
        <sz val="10"/>
        <rFont val="Arial"/>
        <family val="2"/>
      </rPr>
      <t xml:space="preserve"> ' </t>
    </r>
    <r>
      <rPr>
        <sz val="10"/>
        <rFont val="Arial"/>
        <family val="2"/>
      </rPr>
      <t xml:space="preserve">X 34.5' </t>
    </r>
  </si>
  <si>
    <t>SINGLE BURNER CANTEEN RANGE 24' X 24'X 23'</t>
  </si>
  <si>
    <t>M.S TABLE WITH S.S TOP 68' X 30' X 34.5'</t>
  </si>
  <si>
    <t>S.A TABLE WITH 1 BOTTOM SHELVE 59' X 29.5' X 34.5'</t>
  </si>
  <si>
    <t>S.S TABLE 55' X 23' X 44'</t>
  </si>
  <si>
    <t>S.S TABLE WITH SINGLE SINK 59' X 23.5'X 34'</t>
  </si>
  <si>
    <t>S.S TABLE SMALL 23.5' X 23.5' X 23'</t>
  </si>
  <si>
    <t>S.S TABLE WITH SINGLE SINK  &amp; 1 UNDER SHELVE 71' X 29.5' X 33'</t>
  </si>
  <si>
    <t>DISH WASHING LANDING TABLE WITH 2 UNDER SHELVES 66' X 27' X 35'</t>
  </si>
  <si>
    <t>2 BURNER GAS RANGE 40' X 30' X 34'</t>
  </si>
  <si>
    <t>2 BURNER GAS RANGE 46' X 22' X 31'</t>
  </si>
  <si>
    <t>S.S CABINET WITH 3 DRAWERS &amp; 2 GAS BURNERS 46.5' X 23' X35'</t>
  </si>
  <si>
    <t>ALUMINIUM STORAGE BINS - 24' X 18' X 27'</t>
  </si>
  <si>
    <t>SINGLE SINK (VEGETABLE WASHING) 30' X 27' 33'</t>
  </si>
  <si>
    <t>2 BURNER GAS RANGE 60' X 24' X 32'</t>
  </si>
  <si>
    <t>S.S TABLE WITH SINGLE SINK 59' X 24' X 30'</t>
  </si>
  <si>
    <t>S.S TABLE WITH ONE UNDERSHELVE 72' X 31' X 30'</t>
  </si>
  <si>
    <t>GARBAGE TABLE WITH DISH LANDING HOOD 72' X 36' X 34'</t>
  </si>
  <si>
    <t>WALL MOUNTING PIZZA OVEN</t>
  </si>
  <si>
    <t>MINCER MACHINE</t>
  </si>
  <si>
    <t>4 BURNER GAS RANGE 38' X 36' X 34' TR. TO DIVISIBLE LOT</t>
  </si>
  <si>
    <t>S.S TABLE WITH 2 SINKS 96' X 30' X34'</t>
  </si>
  <si>
    <t>M.S TABLE 57' X 28' X 34'</t>
  </si>
  <si>
    <t>ICE CARVING TRAY &amp; STANDS 4 SMALL &amp; 2 BIG</t>
  </si>
  <si>
    <t>ALUMINIUM CHECKERED PLATES  8" X 4"</t>
  </si>
  <si>
    <t>ICECREAM CABINET HORINZONTAL 3 DOOR</t>
  </si>
  <si>
    <t>2 DOOR BOTTLE COOLER</t>
  </si>
  <si>
    <t>M.S TABLE WITH GRANITE TOP 70' X 27' X 34'</t>
  </si>
  <si>
    <t>HOOD TYPE GLASS WASHER</t>
  </si>
  <si>
    <t>S.S RACK 47' X 22.5' X 69'</t>
  </si>
  <si>
    <t>M.S MOBILE GAS TANDOOR</t>
  </si>
  <si>
    <t>S.S HORINZONTAL ICE CREAM FREEZER 78' X 20' X 34'</t>
  </si>
  <si>
    <t>S.S GAS TANDOOR</t>
  </si>
  <si>
    <t>ONION POTATO, M.S BASKET 60' X 24' X58'</t>
  </si>
  <si>
    <t>2 DOOR VERTICAL FREEZER</t>
  </si>
  <si>
    <t>WELDED MESH M.S CUPBOARD- 48' X 25'X 75'</t>
  </si>
  <si>
    <t>M.S TABLE WITH S.S TOP WITH 1 PIPE SHELF 46' X 23' X 28'</t>
  </si>
  <si>
    <t>BOTTLE COOLERS 2 DOOR</t>
  </si>
  <si>
    <t>SLOTTED ANGLE RACKS 36' X 24'X 99'</t>
  </si>
  <si>
    <t>SLOTTED ANGLE RACKS 36' X 18'X 78'</t>
  </si>
  <si>
    <t xml:space="preserve">S.S TROLLEY SIDE TABLES 39' X 20' X 32' </t>
  </si>
  <si>
    <t>M.S TROLLEY 25' X 20' X 60'</t>
  </si>
  <si>
    <t>POPCORN CABINET</t>
  </si>
  <si>
    <t>S.S PICKUP COUNTER 95' X 36'X (36' +26')</t>
  </si>
  <si>
    <t xml:space="preserve">MASALA TRAY SHELVES </t>
  </si>
  <si>
    <t>GARBAGE TABLE WITH SINK &amp; HOOD</t>
  </si>
  <si>
    <t>HOT PLATE</t>
  </si>
  <si>
    <t>ALUMINIUM TROLLEY RACK</t>
  </si>
  <si>
    <t xml:space="preserve">M.S STANDS </t>
  </si>
  <si>
    <t>TANDOOR STAND</t>
  </si>
  <si>
    <t>SLOTTED ANGLE RACKS  36' X 18'X 49'</t>
  </si>
  <si>
    <t>S.S TROLLEY</t>
  </si>
  <si>
    <t>M.S TROLLEY</t>
  </si>
  <si>
    <t>KITCHEN EQUIPMENTS IN BANQUET STORE - SECTION B</t>
  </si>
  <si>
    <t>SINGLE BURNER CANTEEN RANGE 24' X 24' X29'</t>
  </si>
  <si>
    <t>PICKUP COUNTER 54' X 24' X (33.5' +30)</t>
  </si>
  <si>
    <t>CHINESE GAS RANGE 78' X 29' X 28.5'</t>
  </si>
  <si>
    <t>PICKUP COUNTER  36' X 24'X (34'+30')</t>
  </si>
  <si>
    <t>DISH WASH TABLE WITH 2 NOS SINKS 96' X 30'X 34'</t>
  </si>
  <si>
    <t>S.S SHELF 5 TIER 39' X21'X 71'</t>
  </si>
  <si>
    <t>S.S TROLLEY SIDE TABLE</t>
  </si>
  <si>
    <t xml:space="preserve">S.S TROLLEY SIDE TABLES  36' X 24' X 34' </t>
  </si>
  <si>
    <t>PLASTIC SCRAP</t>
  </si>
  <si>
    <t>PLASTIC ROUND PLATES</t>
  </si>
  <si>
    <t>PLASTIC RECTANGULAR PLATES</t>
  </si>
  <si>
    <t>PLASTIC ROUND BOWLS</t>
  </si>
  <si>
    <t>PLASTIC SCRAP - KITCHEN CORRIDOR</t>
  </si>
  <si>
    <t>1 LOT</t>
  </si>
  <si>
    <t xml:space="preserve">CHOPPING BOARDS </t>
  </si>
  <si>
    <t>PLASTIC CRUET SETS</t>
  </si>
  <si>
    <t>LOT</t>
  </si>
  <si>
    <t>ACRYLIC WATER JAR</t>
  </si>
  <si>
    <t>ACRYLIC ICE BUCKETS</t>
  </si>
  <si>
    <t>PLASTIC CRATES</t>
  </si>
  <si>
    <t>ACRYLIC BOX RECTANGULAR WITH 4 COMPARTMENTS</t>
  </si>
  <si>
    <t>OFFICE INVENTORIES</t>
  </si>
  <si>
    <t>PURCHASE OFFICE</t>
  </si>
  <si>
    <t>Ceiling Fan</t>
  </si>
  <si>
    <t>Filing Cabinet Small &amp; Big</t>
  </si>
  <si>
    <t>Wall Clock</t>
  </si>
  <si>
    <t>Wooden Cupboard with file rack</t>
  </si>
  <si>
    <t>CPU, Monitors, Printers UPS</t>
  </si>
  <si>
    <t>FRONT OFFICE MANAGER'S OFFICE</t>
  </si>
  <si>
    <t>Table</t>
  </si>
  <si>
    <t>Executive Chair</t>
  </si>
  <si>
    <t>Visitor Chair</t>
  </si>
  <si>
    <t>Wooden Cabinet</t>
  </si>
  <si>
    <t>RESERVATION OFFICE</t>
  </si>
  <si>
    <t>Chairs</t>
  </si>
  <si>
    <t>Wardrobe</t>
  </si>
  <si>
    <t>Wall Mounted Wooden Cupboard</t>
  </si>
  <si>
    <t>Safe Locker</t>
  </si>
  <si>
    <t>Wall Mounted Small Fan</t>
  </si>
  <si>
    <t>Ceramic Picture</t>
  </si>
  <si>
    <t>INTERNET ROOM</t>
  </si>
  <si>
    <t>Chair (Rolling)</t>
  </si>
  <si>
    <t>Wooden Chair</t>
  </si>
  <si>
    <t>Wooden Table</t>
  </si>
  <si>
    <t>BELL DESK (ROOM)</t>
  </si>
  <si>
    <t>Steel Rack</t>
  </si>
  <si>
    <t>Godrej Cupbord</t>
  </si>
  <si>
    <t>Notice Board</t>
  </si>
  <si>
    <t>Table Fan</t>
  </si>
  <si>
    <t>Iron Pole</t>
  </si>
  <si>
    <t>FOOD AND BEVERAGE MANAGER'S OFFICE</t>
  </si>
  <si>
    <t>Executive Chairs</t>
  </si>
  <si>
    <t>Side Table</t>
  </si>
  <si>
    <t>Wooden Teepoy (Marble)</t>
  </si>
  <si>
    <t>Godrej Cupboard</t>
  </si>
  <si>
    <t>M S Round Table</t>
  </si>
  <si>
    <t>Small 3 Drawer Filing Cabinet</t>
  </si>
  <si>
    <t>Wooden Fixed Wardrobe</t>
  </si>
  <si>
    <t>PERSONNEL DEPARTMENT</t>
  </si>
  <si>
    <t>Chairs (Executive chairs)</t>
  </si>
  <si>
    <t>Executive tables</t>
  </si>
  <si>
    <t>Name tag Machine</t>
  </si>
  <si>
    <t>Telephones</t>
  </si>
  <si>
    <t>Fan (Wall Mounted)</t>
  </si>
  <si>
    <t>Filling racks</t>
  </si>
  <si>
    <t>Tables</t>
  </si>
  <si>
    <t>Executive chairs</t>
  </si>
  <si>
    <t>Side table</t>
  </si>
  <si>
    <t>Garden Keepers Office</t>
  </si>
  <si>
    <t xml:space="preserve">Particulars </t>
  </si>
  <si>
    <t>Chair (Steel)</t>
  </si>
  <si>
    <t>Table &amp; plastic chair</t>
  </si>
  <si>
    <t>GENERAL STORES</t>
  </si>
  <si>
    <t>Chairs Plastic</t>
  </si>
  <si>
    <t>Wooden Racks</t>
  </si>
  <si>
    <t>Plastic Stand</t>
  </si>
  <si>
    <t>Insect Killer machine</t>
  </si>
  <si>
    <t>Ceiling Fans</t>
  </si>
  <si>
    <t>ENGINEERING OFFICE</t>
  </si>
  <si>
    <t>Godrej cupboard</t>
  </si>
  <si>
    <t>Filing cupboard</t>
  </si>
  <si>
    <t>Wooden cupboard</t>
  </si>
  <si>
    <t>Emergency light</t>
  </si>
  <si>
    <t>Wall clock</t>
  </si>
  <si>
    <t>PROJECT OFFICE</t>
  </si>
  <si>
    <t>H/K OFFICE, LINEN ROOM, LAUNDRY MANAGER OFFICE</t>
  </si>
  <si>
    <t>Wooden rack</t>
  </si>
  <si>
    <t>M.S Hanger stand</t>
  </si>
  <si>
    <t>Marble top counter</t>
  </si>
  <si>
    <t>Office table with drawers</t>
  </si>
  <si>
    <t>Sewing machine</t>
  </si>
  <si>
    <t>Wooden table with drawers</t>
  </si>
  <si>
    <t>Godrej cupboards</t>
  </si>
  <si>
    <t>Wooden table with drawers big</t>
  </si>
  <si>
    <t>Office table - H/k office</t>
  </si>
  <si>
    <t>Office table - Laundry office</t>
  </si>
  <si>
    <t>Plastic Chair</t>
  </si>
  <si>
    <t>Office chair - Laundry office</t>
  </si>
  <si>
    <t>KITCHEN STEWARDING ROOM</t>
  </si>
  <si>
    <t>M.S TABLE WITH WOODEN TOP</t>
  </si>
  <si>
    <t>CABINET</t>
  </si>
  <si>
    <t>CUPBOARD</t>
  </si>
  <si>
    <t>WOODEN RACK</t>
  </si>
  <si>
    <t>WIRE MESH CUPBOARD</t>
  </si>
  <si>
    <t>OFFICE FURNITURE</t>
  </si>
  <si>
    <t>LOCATION : NEAR # 309</t>
  </si>
  <si>
    <t>OFFICE TABLE WOODEN WITH 2 DRAWERS YELLOW</t>
  </si>
  <si>
    <t>OFFICE TABLE WITH DRAWERS - PURCHASE</t>
  </si>
  <si>
    <t>OFFICE TABLE WOODEN WITH DRAWERS &amp; SLOTS</t>
  </si>
  <si>
    <t>OFFICE TABLE WOODEN WITH 3 DRAWERS YELLOW</t>
  </si>
  <si>
    <t>OFFICE TABLE WOODEN WITH 3 DRAWERS &amp; SIDE DRAWER</t>
  </si>
  <si>
    <t>OFFICE TABLE METAL BASE WOODEN TOP WITH 6 DRAWERS</t>
  </si>
  <si>
    <t>OFFICE TABLE METAL BASE WOODEN &amp; GLASS TOP- 6 DRAWERS</t>
  </si>
  <si>
    <t>CHAIRS OFFICE WITH BLUE UPHOLSTRY</t>
  </si>
  <si>
    <t>CHAIRS OFFICE WITH MAROON UPHOLSTRY</t>
  </si>
  <si>
    <t>CHAIRS REVOLVING WITH MAROON UPHOLSTRY</t>
  </si>
  <si>
    <t>CHAIRS REVOLVING WITH BLUE UPHOLSTRY</t>
  </si>
  <si>
    <t>CHAIR FOLDING OFFICE- BLUE</t>
  </si>
  <si>
    <t>SOFA WITH GREEN UPHOLSTRY</t>
  </si>
  <si>
    <t>EXECUTIVE CHAIR - PURCHASE</t>
  </si>
  <si>
    <t xml:space="preserve">STOCK OF UNIFORM MATERIAL </t>
  </si>
  <si>
    <t>MTS</t>
  </si>
  <si>
    <t>Spun &amp; spun off white</t>
  </si>
  <si>
    <t>Executive blue shirting</t>
  </si>
  <si>
    <t>Executive blue pant</t>
  </si>
  <si>
    <t>White T/C Solid cooks</t>
  </si>
  <si>
    <t>Beige ( Sec. Sup.)</t>
  </si>
  <si>
    <t>Black matty material</t>
  </si>
  <si>
    <t>Dark grey material - h/k</t>
  </si>
  <si>
    <t>Khaki brown T/C - security</t>
  </si>
  <si>
    <t>Blue stripe shirting material - Security</t>
  </si>
  <si>
    <t>Olive green</t>
  </si>
  <si>
    <t>Navy Blue UT</t>
  </si>
  <si>
    <t>F&amp;B Hawaii Shirting</t>
  </si>
  <si>
    <t>Rust T/C - Engg</t>
  </si>
  <si>
    <t>Brown T/c Stores</t>
  </si>
  <si>
    <t>White Shirting T/C</t>
  </si>
  <si>
    <t>Green floral printed material</t>
  </si>
  <si>
    <t>Beige Shirting material cashier</t>
  </si>
  <si>
    <t>Off white terrycot shirting Executive</t>
  </si>
  <si>
    <t>Grey Suiting Material Executive</t>
  </si>
  <si>
    <t xml:space="preserve">STOCK OF UPHOLSTRY MATERIAL </t>
  </si>
  <si>
    <t>Alerring Bone</t>
  </si>
  <si>
    <t>Aqua green fabric</t>
  </si>
  <si>
    <t>Berry Red upholstry 19011</t>
  </si>
  <si>
    <t>Fabric Bed Cover C4354</t>
  </si>
  <si>
    <t>Curtain Fabric C1854</t>
  </si>
  <si>
    <t>Curtain Fabric C3716</t>
  </si>
  <si>
    <t>Curtain Fabric C2077</t>
  </si>
  <si>
    <t>Bed Cover Fabric C4367</t>
  </si>
  <si>
    <t>Bed Cover C1990</t>
  </si>
  <si>
    <t>Bed Cover C4718</t>
  </si>
  <si>
    <t>Curtain Fabric C2059</t>
  </si>
  <si>
    <t>Cosmos 20</t>
  </si>
  <si>
    <t>Black Kora</t>
  </si>
  <si>
    <t>Off White Kora</t>
  </si>
  <si>
    <t>Envy texture Aqua - room chairs</t>
  </si>
  <si>
    <t>Envy Aqua - Room Sofa</t>
  </si>
  <si>
    <t>Envy texture M. Coffee fabric - lobby sofa cushions</t>
  </si>
  <si>
    <t>Upholstry stripe 4A- Laguna chairs</t>
  </si>
  <si>
    <t>Upholstry M-9108 - Laguna Sofa</t>
  </si>
  <si>
    <t>Envy M. Coffee Fabric - Lobby Sofa</t>
  </si>
  <si>
    <t>Upholstry Stripe 3A Fabric</t>
  </si>
  <si>
    <t>Red Gold Stripe Cord (Codritz bedcover)</t>
  </si>
  <si>
    <t>Grace Satin Gold</t>
  </si>
  <si>
    <t>Ivory 22148 - lobby</t>
  </si>
  <si>
    <t>Lobby fabric Heavy Pine</t>
  </si>
  <si>
    <t>Janak Dark Blue 109</t>
  </si>
  <si>
    <t>Janak Light Blue Curtain</t>
  </si>
  <si>
    <t>Maroon chair uphl (Banquet hall)</t>
  </si>
  <si>
    <t>NBX 19050 Gold Upholstry</t>
  </si>
  <si>
    <t>Plain Blue Upholstry</t>
  </si>
  <si>
    <t>Polyspun  54"</t>
  </si>
  <si>
    <t>Pond (pinstripe) Bed Cover 19095</t>
  </si>
  <si>
    <t>Fabric 11404 T/lounge</t>
  </si>
  <si>
    <t>Sheer Curtain Fabric</t>
  </si>
  <si>
    <t>Floral Green Upholstry Cottages</t>
  </si>
  <si>
    <t xml:space="preserve">UNIFORM INVENTORY </t>
  </si>
  <si>
    <t>Nos</t>
  </si>
  <si>
    <t>WHITE COOK COATS</t>
  </si>
  <si>
    <t>HOUSEKEEPING SHIRTS</t>
  </si>
  <si>
    <t>HALF SLEEVES</t>
  </si>
  <si>
    <t>HEALTH CLUB BOYS &amp; GIRLS - half sleeves</t>
  </si>
  <si>
    <t>F &amp; B SHIRT - HALF SLEEVES</t>
  </si>
  <si>
    <t>SPUN B Y SPUN (OFF WHITE)</t>
  </si>
  <si>
    <t>BELL BOY - HALF SLEEVES</t>
  </si>
  <si>
    <t>UTILITY SHIRT - NAVY BLUE</t>
  </si>
  <si>
    <t>UTILITY PANT - NAVY BLUE</t>
  </si>
  <si>
    <t>SECURITY PANT</t>
  </si>
  <si>
    <t>OLIVE GREEN MATERIAL</t>
  </si>
  <si>
    <t>KURTAS</t>
  </si>
  <si>
    <t>PAJAMA PANTS</t>
  </si>
  <si>
    <t>SHORT SLEEVES SHIRTS</t>
  </si>
  <si>
    <t>LONG PANTS</t>
  </si>
  <si>
    <t>BEAGE SHIRTING MATERIAL</t>
  </si>
  <si>
    <t>CASHIER SHIRT (SHORT SLEEVES)</t>
  </si>
  <si>
    <t>LONG SLEEVES</t>
  </si>
  <si>
    <t>BLACK &amp; WHITE MATERIAL</t>
  </si>
  <si>
    <t>COOK PANTS</t>
  </si>
  <si>
    <t>BLACK MATTY MATERIAL</t>
  </si>
  <si>
    <t>TROUSERS FOR F &amp; B</t>
  </si>
  <si>
    <t>CASHIERS &amp; GIRLS SKIRT</t>
  </si>
  <si>
    <t>WHITE TERICOT SHIRTING MATERIAL</t>
  </si>
  <si>
    <t>FRONT OFFICE SHIRTS</t>
  </si>
  <si>
    <t>(HALF SLEEVES)</t>
  </si>
  <si>
    <t>FRONT OFFICE BLOUSES</t>
  </si>
  <si>
    <t>SUPERVISORS SHIRTS</t>
  </si>
  <si>
    <t>DARK GREY SOLID MATERIAL</t>
  </si>
  <si>
    <t>HOUSEKEEPING TROUSER</t>
  </si>
  <si>
    <t>FRONT OFFICE TROUSER</t>
  </si>
  <si>
    <t>BELL BOY TROUSERS</t>
  </si>
  <si>
    <t>SKIRTS FOR FRONT OFFICE</t>
  </si>
  <si>
    <t>HOUSEKEEPING</t>
  </si>
  <si>
    <t>KHAKI BROWN TERRICOT</t>
  </si>
  <si>
    <t>KHAKI SHIRT</t>
  </si>
  <si>
    <t>KHAKI TROUSER</t>
  </si>
  <si>
    <t>BLUE STRIPE TERRICOT</t>
  </si>
  <si>
    <t>SECURITY SHIRTS</t>
  </si>
  <si>
    <t>LONG KURTAS</t>
  </si>
  <si>
    <t>LONG SLEEVES SHIRT</t>
  </si>
  <si>
    <t>CAVARE YELLOW RUST (ENGG.)</t>
  </si>
  <si>
    <t xml:space="preserve">HALF SLEEVES SHIRTS </t>
  </si>
  <si>
    <t>PANTS</t>
  </si>
  <si>
    <t>WHITE SHIRTING MATERIAL</t>
  </si>
  <si>
    <t>FURNITURE DIVISION</t>
  </si>
  <si>
    <t>SECTION A</t>
  </si>
  <si>
    <t>Total Qty</t>
  </si>
  <si>
    <t>Divisible per lot</t>
  </si>
  <si>
    <t>MR. M.K</t>
  </si>
  <si>
    <t>MR. A. DHAWAN</t>
  </si>
  <si>
    <t>MR. J.K</t>
  </si>
  <si>
    <t>MR. R.N.K</t>
  </si>
  <si>
    <t>TOTAL</t>
  </si>
  <si>
    <t>LOCATION: LOBBY/OUTSIDE B HALL/HOLIDOME/COFFEESHOP</t>
  </si>
  <si>
    <t>BEDS KING SIZE WITH ROUND LEGS</t>
  </si>
  <si>
    <t>MATTRESSES - KING SIZE</t>
  </si>
  <si>
    <t xml:space="preserve">BEDS -QUEEN WITH ROUND LEGS </t>
  </si>
  <si>
    <t>BEDS -QUEEN WITH DESIGNED LEGS</t>
  </si>
  <si>
    <t>MATTRESSES - QUEEN BEDS</t>
  </si>
  <si>
    <t>BEDS ROLLAWAY</t>
  </si>
  <si>
    <t>M. S BEDS SINGLE</t>
  </si>
  <si>
    <t>SINGLE BED MATTRESSES</t>
  </si>
  <si>
    <t>BED SIDE TABLE WITH GLASS TOP</t>
  </si>
  <si>
    <t>BED SIDE TABLE DARK BROWN</t>
  </si>
  <si>
    <t>BED SIDE TABLE WITH DESIGN</t>
  </si>
  <si>
    <t>BED SIDE TABLE BROWN</t>
  </si>
  <si>
    <t>BED SIDE TABLE - COTTAGE</t>
  </si>
  <si>
    <t>CANE SOFA 2 SEATER</t>
  </si>
  <si>
    <t>CANE SOFA LOBBY</t>
  </si>
  <si>
    <t xml:space="preserve">CANE CHAIRS SINGLE SEATER DARK BROWN </t>
  </si>
  <si>
    <t>CHAIRS WITH WEAVED BACK</t>
  </si>
  <si>
    <t>CHAIRS WITH UPHOLSTRY</t>
  </si>
  <si>
    <t>CHAIRS WOODEN DARK BROWN WITH DOTTED UPHOLTRY</t>
  </si>
  <si>
    <t xml:space="preserve">CHAIRS WOODEN WITH LOW BACK DESIGN -BLACK </t>
  </si>
  <si>
    <t>CHAIR WITH UPHOLSTRY - COTTAGE</t>
  </si>
  <si>
    <t>CHAIR CANE - COTTAGE</t>
  </si>
  <si>
    <t>CHAIRS PLASTIC WHITE</t>
  </si>
  <si>
    <t>LUGGAGE RACKS - PATTIS</t>
  </si>
  <si>
    <t>LUGGAGE RACKS WITH DESIGN 6 HANDLES</t>
  </si>
  <si>
    <t>LUGGAGE RACK WITH BLACK MARBLE TOP</t>
  </si>
  <si>
    <t>LUGGAGE RACK WITH WHITE MARBLE TOP</t>
  </si>
  <si>
    <t>LUGGAGE RACK WITH BORDER DESIGN</t>
  </si>
  <si>
    <t>PLANTERS CANE</t>
  </si>
  <si>
    <t xml:space="preserve">PLASTIC POT BIG </t>
  </si>
  <si>
    <t>POTS GARDEN ASSORTED</t>
  </si>
  <si>
    <t>POTS OVAL PLASTIC WITH UNDERLINERS</t>
  </si>
  <si>
    <t>BALCONY PLASTIC CHAIRS</t>
  </si>
  <si>
    <t>BALCONY PLASTIC TEAPOYS</t>
  </si>
  <si>
    <t>T.V TABLE WITH BLACK MARBLE TOP</t>
  </si>
  <si>
    <t>T. V TABLES WOODEN</t>
  </si>
  <si>
    <t>T.V TABLE BIG BROWN</t>
  </si>
  <si>
    <t>TEAPOY RECTANGLE GLASS TOP</t>
  </si>
  <si>
    <t>TEAPOY MARBLE TOP OVAL</t>
  </si>
  <si>
    <t>TEAPOY ROUND GLASS TOP BIG</t>
  </si>
  <si>
    <t>TEAPOY ROUND GLASS TOP SMALL</t>
  </si>
  <si>
    <t>TEAPOY WOODEN RECTANGLE WITH 4 KNOB DESIGN</t>
  </si>
  <si>
    <t>TEAPOY WOODEN RECTANGLE DARK BROWN</t>
  </si>
  <si>
    <t>WRITING TABLE DARK BROWN</t>
  </si>
  <si>
    <t>WRITING TABLE BROWN</t>
  </si>
  <si>
    <t>WRITING TABLE WITH FRONT WAVE DESIGN</t>
  </si>
  <si>
    <t>WRITING TABLE WITH FRONT SMALL STAND TOP</t>
  </si>
  <si>
    <t>OFFICE TABLE</t>
  </si>
  <si>
    <t>WRITING CHAIRS WEAVED BACK</t>
  </si>
  <si>
    <t>WRITING CHAIR WITH DESIGNED BACK</t>
  </si>
  <si>
    <t>WRITING CHAIR WITH BACK REST UPHOLSTRY</t>
  </si>
  <si>
    <t>WRITING CHAIR WITH 1/2 ROUND WEAVED DESIGN</t>
  </si>
  <si>
    <t xml:space="preserve">WRITING CHAIR WITH WOODEN BACK </t>
  </si>
  <si>
    <t>WRITING CHAIR WITH X WOODEN DESIGN</t>
  </si>
  <si>
    <t>WROUGHT IRON CHAIRS W/O ARMS</t>
  </si>
  <si>
    <t>WROUGHT IRON CHAIRS WITH ARMS</t>
  </si>
  <si>
    <t>WOODEN TABLES ROUND - H/C</t>
  </si>
  <si>
    <t>WOODEN TABLE ROUND WITH MARBLE TOP</t>
  </si>
  <si>
    <t>GARDEN UMBRELLAS</t>
  </si>
  <si>
    <t>UMBRELLA STAND</t>
  </si>
  <si>
    <t>LOCATION: TEA LOUNGE</t>
  </si>
  <si>
    <t>CANE CHAIRS WITH CUSHIONS</t>
  </si>
  <si>
    <t>CANE RECTANGULAR TEAPOY WITH GLASS</t>
  </si>
  <si>
    <t>CANE ROUND TEAPOY WITH GLASS</t>
  </si>
  <si>
    <t>BAR STOOL</t>
  </si>
  <si>
    <t xml:space="preserve">CHAIR </t>
  </si>
  <si>
    <t>HEAD BOARD WOODEN -QUEEN BED</t>
  </si>
  <si>
    <t>HEAD BOARD WEAVED -QUEEN BED</t>
  </si>
  <si>
    <t>HEAD BOARD WOODEN WITH RINGS DESIGN</t>
  </si>
  <si>
    <t>HEAD BOARD WOODEN WITH RINGS - KING SIZE BED</t>
  </si>
  <si>
    <t>MIRRORS</t>
  </si>
  <si>
    <t>SQUARE MIRRORS</t>
  </si>
  <si>
    <t>LOCATION: SQUASH COURT</t>
  </si>
  <si>
    <t>DECK BEDS PLASTIC</t>
  </si>
  <si>
    <t>DECK BED MATS</t>
  </si>
  <si>
    <t>LOCATION: V/STREET ROOMS # 101, 104, 105, 117, 118, 119</t>
  </si>
  <si>
    <t>TEAPOY GLASS OVAL</t>
  </si>
  <si>
    <t>WRITING CHAIRS</t>
  </si>
  <si>
    <t>WRITING TABLES</t>
  </si>
  <si>
    <t>SOFAS</t>
  </si>
  <si>
    <t xml:space="preserve">BED SIDE TABLE </t>
  </si>
  <si>
    <t>DRESSER STOOLS</t>
  </si>
  <si>
    <t>BED HEAD BOARDS</t>
  </si>
  <si>
    <t>FURNITURE OF COTTAGES PLACED IN V/S ROOMS</t>
  </si>
  <si>
    <t>LUGGAGE TABLE WITH BLACK MARBLE TOP</t>
  </si>
  <si>
    <t xml:space="preserve">TABLE ROUND BLACK MARBLE TOP </t>
  </si>
  <si>
    <t>T. V TABLE</t>
  </si>
  <si>
    <t xml:space="preserve">WRITING TABLE </t>
  </si>
  <si>
    <t>WRITING CHAIR</t>
  </si>
  <si>
    <t>SOFA CHAIRS SINGLE SEATER</t>
  </si>
  <si>
    <t xml:space="preserve">V/S </t>
  </si>
  <si>
    <t>BEDS -QUEEN</t>
  </si>
  <si>
    <t>BED KING SIZE</t>
  </si>
  <si>
    <t>MATTRESSES</t>
  </si>
  <si>
    <t>QUEEN BEDS WITH MATTRESSES OF COTTAGES</t>
  </si>
  <si>
    <t>LOCATION: BANQUET HALL</t>
  </si>
  <si>
    <t>BAND STAGE -IRON TABLES WITH WOODEN TOP</t>
  </si>
  <si>
    <t>BANQUET CHAIRS BLACK METAL</t>
  </si>
  <si>
    <t>BANQUET CHAIRS SILVER METAL</t>
  </si>
  <si>
    <t>Banquet Crescent Tables</t>
  </si>
  <si>
    <t>Banquet Half Moon Tables</t>
  </si>
  <si>
    <t>BANQUET RECTANGULAR TABLES</t>
  </si>
  <si>
    <t>Banquet Round Tables ( 8 seaters)</t>
  </si>
  <si>
    <t>Banquet Round Tables (04 Seaters)</t>
  </si>
  <si>
    <t>Banquet Round Tables (06 seaters)</t>
  </si>
  <si>
    <t>Banquet Round Tables (10 Seaters)</t>
  </si>
  <si>
    <t>BANQUET TABLE ROUND WITH GLASS</t>
  </si>
  <si>
    <t>WHITE BOARD</t>
  </si>
  <si>
    <t>BLACK WOODEN RECTANGULAR TABLES</t>
  </si>
  <si>
    <t>CANE CHAIRS</t>
  </si>
  <si>
    <t>CANE CHAIRS RAISED HT. BROWN</t>
  </si>
  <si>
    <t>CANE CHAIRS RAISED HT. IVORY</t>
  </si>
  <si>
    <t>CANE CHAIRS WHITE</t>
  </si>
  <si>
    <t xml:space="preserve">CUSHIONS  </t>
  </si>
  <si>
    <t>CUSHIONS SQUARE</t>
  </si>
  <si>
    <t>F &amp; B TROLLEY</t>
  </si>
  <si>
    <t>FOAM CUSHIONS ORANGE UPHOLSTRY</t>
  </si>
  <si>
    <t>FOLDING TABLE - TRAY JACK</t>
  </si>
  <si>
    <t>ROUND TABLES WHITE WITH METAL BASE SMALL</t>
  </si>
  <si>
    <t>S.S RACK</t>
  </si>
  <si>
    <t>S.S TABLES</t>
  </si>
  <si>
    <t>SMALL ROUND CUSHIONS</t>
  </si>
  <si>
    <t>DANCE FLOOR</t>
  </si>
  <si>
    <t>STILT AREA - BANQUET TABLE WHITE RECTANGLE WITH GLASS</t>
  </si>
  <si>
    <t>SIGNAGE STANDS</t>
  </si>
  <si>
    <t>ARCH G.I</t>
  </si>
  <si>
    <t>BOARD STANDS</t>
  </si>
  <si>
    <t>NO SMOKING BOARD</t>
  </si>
  <si>
    <t xml:space="preserve">TABLE ROUND WOODEN TOP WITH CANE STAND </t>
  </si>
  <si>
    <t>UMBRELLAS- CLASSICAL NITE</t>
  </si>
  <si>
    <t>WOOD CUT PIECES</t>
  </si>
  <si>
    <t>PLASTIC BINS RED WITH LID</t>
  </si>
  <si>
    <t>UMBRELLA BASE WHITE</t>
  </si>
  <si>
    <t>UMBRELLA BASE BLACK</t>
  </si>
  <si>
    <t>SLOTTED ANGLE RACK</t>
  </si>
  <si>
    <t>CANDLE STANDS</t>
  </si>
  <si>
    <t># 405</t>
  </si>
  <si>
    <t>SAFE LOCKERS</t>
  </si>
  <si>
    <t>HAIR DRYERS</t>
  </si>
  <si>
    <t>MAGNIFYING MIRRORS</t>
  </si>
  <si>
    <t>SPEAKERS</t>
  </si>
  <si>
    <t># 307</t>
  </si>
  <si>
    <t>SPOUT</t>
  </si>
  <si>
    <t>SHOWER</t>
  </si>
  <si>
    <t>TAPS</t>
  </si>
  <si>
    <t>TOWEL RACKS</t>
  </si>
  <si>
    <t>HOLDING BAR</t>
  </si>
  <si>
    <t>HAND FAUCET</t>
  </si>
  <si>
    <t>BACK DOOR HOOKS- TOWEL HOLDER</t>
  </si>
  <si>
    <t>BOTTLE HOLDER ATTACHED TO DOOR</t>
  </si>
  <si>
    <t>FANS-ROOM</t>
  </si>
  <si>
    <t>FANS - PUBLIC AREA</t>
  </si>
  <si>
    <t>ALMONARD FAN</t>
  </si>
  <si>
    <t>PEDESTAL FAN</t>
  </si>
  <si>
    <t>WALL MOUNTED FAN</t>
  </si>
  <si>
    <t>LOCATION: SAN MINGUEL</t>
  </si>
  <si>
    <t>MINIBAR</t>
  </si>
  <si>
    <t>LOCATION :SAN GABRIEL</t>
  </si>
  <si>
    <t>T.V's</t>
  </si>
  <si>
    <t>PHILIPS T.V 25"</t>
  </si>
  <si>
    <t>PHILIPS T.V 29"</t>
  </si>
  <si>
    <t>SONY T.V 21"</t>
  </si>
  <si>
    <t>VIDEOCON T.V 21"</t>
  </si>
  <si>
    <t>STAFF GENTS LOCKER</t>
  </si>
  <si>
    <t xml:space="preserve">STAFF LOCKERS </t>
  </si>
  <si>
    <t>S.S RACKS - FREEZER</t>
  </si>
  <si>
    <t>A.C GRILLS in # 301</t>
  </si>
  <si>
    <t>SLOTTED ANGLE RACKS</t>
  </si>
  <si>
    <t>LOCATION - CASINO</t>
  </si>
  <si>
    <t>GARDEN TABLES W/IRON MOSAIC ROUND SMALL</t>
  </si>
  <si>
    <t>GARDEN TABLES W/IRON MOSAIC SQUARE</t>
  </si>
  <si>
    <t>GARDEN TABLES W/IRON MOSAIC RECTANGLE</t>
  </si>
  <si>
    <t>GARDEN TABLES W/IRON GRANITE RECTANGLE</t>
  </si>
  <si>
    <t>GARDEN TABLES W/IRON GRANITE ROUND BIG</t>
  </si>
  <si>
    <t># 401 # 303/304</t>
  </si>
  <si>
    <t>LAMP SHADES ROOMS/BATHROOM</t>
  </si>
  <si>
    <t>CHANDELIERS</t>
  </si>
  <si>
    <t>LAGUNA</t>
  </si>
  <si>
    <t>LAGUNA BUFFET TABLES</t>
  </si>
  <si>
    <t>BATHROOM DOORS</t>
  </si>
  <si>
    <t># 340-345, 440-445 (12 ROOMS)</t>
  </si>
  <si>
    <t>C1 -C10 ( 10 NOS)</t>
  </si>
  <si>
    <t>V/S - (40 ROOMS)</t>
  </si>
  <si>
    <r>
      <t xml:space="preserve"># 222-225, 301-307, </t>
    </r>
    <r>
      <rPr>
        <sz val="10"/>
        <rFont val="Arial"/>
        <family val="2"/>
      </rPr>
      <t>401-409 (20 RMS)</t>
    </r>
  </si>
  <si>
    <t># 308-325, 416-432 (33 RMS)</t>
  </si>
  <si>
    <t>KITCHEN EQUIPMENT</t>
  </si>
  <si>
    <t>FOUR BURNER RANGE</t>
  </si>
  <si>
    <t>CORRIDOR</t>
  </si>
  <si>
    <t>BUFFET DOME LIGHT STANDS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</si>
</sst>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_);\(0.000\)"/>
    <numFmt numFmtId="165" formatCode="0.00_);\(0.00\)"/>
    <numFmt numFmtId="166" formatCode="0_);\(0\)"/>
    <numFmt numFmtId="167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.75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3" fillId="0" borderId="0" xfId="55" applyFont="1" applyAlignment="1">
      <alignment/>
      <protection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right"/>
      <protection/>
    </xf>
    <xf numFmtId="0" fontId="5" fillId="0" borderId="0" xfId="55" applyFont="1" applyAlignment="1">
      <alignment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 vertical="justify"/>
      <protection/>
    </xf>
    <xf numFmtId="0" fontId="3" fillId="0" borderId="0" xfId="55" applyFont="1" applyAlignment="1">
      <alignment horizontal="right"/>
      <protection/>
    </xf>
    <xf numFmtId="0" fontId="6" fillId="0" borderId="0" xfId="55" applyFont="1" applyAlignment="1">
      <alignment vertical="center"/>
      <protection/>
    </xf>
    <xf numFmtId="164" fontId="7" fillId="0" borderId="0" xfId="55" applyNumberFormat="1" applyFont="1" applyFill="1" applyAlignment="1">
      <alignment horizontal="right" vertical="center"/>
      <protection/>
    </xf>
    <xf numFmtId="165" fontId="2" fillId="0" borderId="0" xfId="55" applyNumberFormat="1">
      <alignment/>
      <protection/>
    </xf>
    <xf numFmtId="2" fontId="2" fillId="0" borderId="0" xfId="55" applyNumberFormat="1">
      <alignment/>
      <protection/>
    </xf>
    <xf numFmtId="166" fontId="2" fillId="0" borderId="0" xfId="55" applyNumberFormat="1">
      <alignment/>
      <protection/>
    </xf>
    <xf numFmtId="165" fontId="7" fillId="0" borderId="0" xfId="55" applyNumberFormat="1" applyFont="1" applyAlignment="1">
      <alignment horizontal="right" vertical="center"/>
      <protection/>
    </xf>
    <xf numFmtId="0" fontId="2" fillId="0" borderId="0" xfId="55" applyFill="1" applyAlignment="1">
      <alignment horizontal="center"/>
      <protection/>
    </xf>
    <xf numFmtId="0" fontId="6" fillId="0" borderId="0" xfId="55" applyFont="1" applyFill="1" applyAlignment="1">
      <alignment vertical="center"/>
      <protection/>
    </xf>
    <xf numFmtId="165" fontId="7" fillId="0" borderId="0" xfId="55" applyNumberFormat="1" applyFont="1" applyFill="1" applyAlignment="1">
      <alignment horizontal="right" vertical="center"/>
      <protection/>
    </xf>
    <xf numFmtId="2" fontId="2" fillId="0" borderId="0" xfId="55" applyNumberFormat="1" applyFill="1">
      <alignment/>
      <protection/>
    </xf>
    <xf numFmtId="166" fontId="2" fillId="0" borderId="0" xfId="55" applyNumberFormat="1" applyFill="1">
      <alignment/>
      <protection/>
    </xf>
    <xf numFmtId="0" fontId="2" fillId="0" borderId="0" xfId="55" applyFill="1">
      <alignment/>
      <protection/>
    </xf>
    <xf numFmtId="167" fontId="8" fillId="0" borderId="0" xfId="55" applyNumberFormat="1" applyFont="1" applyFill="1" applyAlignment="1">
      <alignment horizontal="right"/>
      <protection/>
    </xf>
    <xf numFmtId="165" fontId="2" fillId="0" borderId="0" xfId="55" applyNumberFormat="1" applyFill="1">
      <alignment/>
      <protection/>
    </xf>
    <xf numFmtId="0" fontId="2" fillId="0" borderId="0" xfId="55" applyFill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2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2" fillId="0" borderId="0" xfId="56" applyAlignment="1">
      <alignment horizontal="center"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0" fontId="5" fillId="0" borderId="0" xfId="56" applyFont="1" applyAlignment="1">
      <alignment horizontal="left"/>
      <protection/>
    </xf>
    <xf numFmtId="0" fontId="9" fillId="0" borderId="0" xfId="56" applyFont="1">
      <alignment/>
      <protection/>
    </xf>
    <xf numFmtId="0" fontId="14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15" fillId="0" borderId="0" xfId="56" applyFont="1" applyFill="1">
      <alignment/>
      <protection/>
    </xf>
    <xf numFmtId="0" fontId="2" fillId="0" borderId="0" xfId="56" applyFill="1">
      <alignment/>
      <protection/>
    </xf>
    <xf numFmtId="0" fontId="3" fillId="0" borderId="0" xfId="56" applyFont="1" applyFill="1">
      <alignment/>
      <protection/>
    </xf>
    <xf numFmtId="0" fontId="2" fillId="0" borderId="0" xfId="56" applyFill="1" applyAlignment="1">
      <alignment horizontal="center"/>
      <protection/>
    </xf>
    <xf numFmtId="0" fontId="14" fillId="0" borderId="0" xfId="56" applyFont="1" applyAlignment="1">
      <alignment/>
      <protection/>
    </xf>
    <xf numFmtId="0" fontId="2" fillId="0" borderId="0" xfId="56" applyAlignment="1">
      <alignment horizontal="center" vertical="justify"/>
      <protection/>
    </xf>
    <xf numFmtId="0" fontId="2" fillId="0" borderId="0" xfId="56" applyAlignment="1">
      <alignment vertical="justify"/>
      <protection/>
    </xf>
    <xf numFmtId="0" fontId="2" fillId="0" borderId="0" xfId="56" applyFont="1" applyAlignment="1">
      <alignment vertical="justify"/>
      <protection/>
    </xf>
    <xf numFmtId="0" fontId="2" fillId="0" borderId="0" xfId="56" applyFont="1" applyAlignment="1">
      <alignment vertical="justify"/>
      <protection/>
    </xf>
    <xf numFmtId="0" fontId="3" fillId="0" borderId="0" xfId="56" applyFont="1" applyAlignment="1">
      <alignment horizontal="right"/>
      <protection/>
    </xf>
    <xf numFmtId="0" fontId="10" fillId="0" borderId="0" xfId="56" applyFont="1">
      <alignment/>
      <protection/>
    </xf>
    <xf numFmtId="0" fontId="5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2" fillId="0" borderId="0" xfId="56" applyAlignment="1">
      <alignment horizontal="right"/>
      <protection/>
    </xf>
    <xf numFmtId="0" fontId="18" fillId="0" borderId="0" xfId="56" applyFont="1" applyBorder="1" applyAlignment="1">
      <alignment horizontal="center" vertical="center"/>
      <protection/>
    </xf>
    <xf numFmtId="0" fontId="2" fillId="0" borderId="0" xfId="56" applyBorder="1" applyAlignment="1">
      <alignment horizontal="right"/>
      <protection/>
    </xf>
    <xf numFmtId="0" fontId="3" fillId="0" borderId="0" xfId="56" applyFont="1" applyBorder="1" applyAlignment="1">
      <alignment horizontal="center"/>
      <protection/>
    </xf>
    <xf numFmtId="0" fontId="2" fillId="0" borderId="0" xfId="56" applyBorder="1">
      <alignment/>
      <protection/>
    </xf>
    <xf numFmtId="0" fontId="10" fillId="0" borderId="0" xfId="56" applyFont="1" applyBorder="1">
      <alignment/>
      <protection/>
    </xf>
    <xf numFmtId="0" fontId="2" fillId="0" borderId="0" xfId="56" applyFill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Fill="1" applyBorder="1">
      <alignment/>
      <protection/>
    </xf>
    <xf numFmtId="0" fontId="5" fillId="0" borderId="0" xfId="56" applyFont="1" applyAlignment="1">
      <alignment/>
      <protection/>
    </xf>
    <xf numFmtId="0" fontId="2" fillId="0" borderId="0" xfId="56" applyAlignment="1">
      <alignment horizontal="left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10" fillId="0" borderId="0" xfId="56" applyFont="1" applyAlignment="1">
      <alignment/>
      <protection/>
    </xf>
    <xf numFmtId="0" fontId="10" fillId="0" borderId="0" xfId="56" applyFont="1" applyAlignment="1">
      <alignment horizontal="right"/>
      <protection/>
    </xf>
    <xf numFmtId="0" fontId="10" fillId="0" borderId="0" xfId="56" applyFont="1" applyAlignment="1">
      <alignment horizontal="center"/>
      <protection/>
    </xf>
    <xf numFmtId="0" fontId="5" fillId="0" borderId="0" xfId="56" applyFont="1" applyBorder="1">
      <alignment/>
      <protection/>
    </xf>
    <xf numFmtId="0" fontId="10" fillId="0" borderId="0" xfId="56" applyFont="1" applyBorder="1" applyAlignment="1">
      <alignment/>
      <protection/>
    </xf>
    <xf numFmtId="0" fontId="2" fillId="0" borderId="0" xfId="56" applyFont="1" applyFill="1">
      <alignment/>
      <protection/>
    </xf>
    <xf numFmtId="0" fontId="19" fillId="0" borderId="0" xfId="56" applyFont="1" applyAlignment="1">
      <alignment horizontal="center" vertical="center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right"/>
      <protection/>
    </xf>
    <xf numFmtId="2" fontId="2" fillId="0" borderId="0" xfId="56" applyNumberFormat="1" applyBorder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2" fillId="0" borderId="0" xfId="56" applyFont="1" applyFill="1" applyBorder="1">
      <alignment/>
      <protection/>
    </xf>
    <xf numFmtId="2" fontId="2" fillId="0" borderId="0" xfId="56" applyNumberFormat="1" applyFont="1" applyFill="1" applyBorder="1">
      <alignment/>
      <protection/>
    </xf>
    <xf numFmtId="0" fontId="17" fillId="0" borderId="0" xfId="56" applyFont="1">
      <alignment/>
      <protection/>
    </xf>
    <xf numFmtId="0" fontId="20" fillId="0" borderId="0" xfId="56" applyFont="1">
      <alignment/>
      <protection/>
    </xf>
    <xf numFmtId="0" fontId="17" fillId="0" borderId="0" xfId="56" applyFont="1" applyAlignment="1">
      <alignment horizontal="right"/>
      <protection/>
    </xf>
    <xf numFmtId="0" fontId="21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justify"/>
      <protection/>
    </xf>
    <xf numFmtId="0" fontId="3" fillId="0" borderId="0" xfId="56" applyFont="1" applyAlignment="1" quotePrefix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0" xfId="56" applyAlignment="1">
      <alignment wrapText="1"/>
      <protection/>
    </xf>
    <xf numFmtId="0" fontId="2" fillId="0" borderId="0" xfId="56" applyAlignment="1">
      <alignment horizontal="center" wrapText="1"/>
      <protection/>
    </xf>
    <xf numFmtId="0" fontId="2" fillId="0" borderId="0" xfId="56" applyFont="1" applyAlignment="1">
      <alignment horizontal="center" wrapText="1"/>
      <protection/>
    </xf>
    <xf numFmtId="0" fontId="2" fillId="0" borderId="0" xfId="56" applyFill="1" applyAlignment="1">
      <alignment horizontal="center" wrapText="1"/>
      <protection/>
    </xf>
    <xf numFmtId="0" fontId="2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0" fontId="23" fillId="0" borderId="0" xfId="56" applyFont="1" applyFill="1">
      <alignment/>
      <protection/>
    </xf>
    <xf numFmtId="0" fontId="23" fillId="0" borderId="0" xfId="56" applyFont="1">
      <alignment/>
      <protection/>
    </xf>
    <xf numFmtId="0" fontId="24" fillId="0" borderId="0" xfId="56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Fill="1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4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an Rafae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.140625" style="1" customWidth="1"/>
    <col min="2" max="2" width="44.421875" style="3" customWidth="1"/>
    <col min="3" max="3" width="14.7109375" style="25" customWidth="1"/>
    <col min="4" max="4" width="10.140625" style="3" hidden="1" customWidth="1"/>
    <col min="5" max="5" width="9.140625" style="3" hidden="1" customWidth="1"/>
    <col min="6" max="7" width="12.421875" style="3" hidden="1" customWidth="1"/>
    <col min="8" max="8" width="11.421875" style="3" hidden="1" customWidth="1"/>
    <col min="9" max="12" width="9.140625" style="3" customWidth="1"/>
    <col min="13" max="16384" width="9.140625" style="3" customWidth="1"/>
  </cols>
  <sheetData>
    <row r="1" spans="2:9" ht="12.75">
      <c r="B1" s="101" t="s">
        <v>0</v>
      </c>
      <c r="C1" s="101"/>
      <c r="D1" s="101"/>
      <c r="E1" s="101"/>
      <c r="F1" s="101"/>
      <c r="G1" s="101"/>
      <c r="H1" s="101"/>
      <c r="I1" s="2"/>
    </row>
    <row r="2" spans="2:4" ht="12.75">
      <c r="B2" s="4"/>
      <c r="C2" s="5"/>
      <c r="D2" s="4"/>
    </row>
    <row r="3" spans="1:9" s="7" customFormat="1" ht="23.25">
      <c r="A3" s="26">
        <v>63</v>
      </c>
      <c r="B3" s="102" t="s">
        <v>1</v>
      </c>
      <c r="C3" s="102"/>
      <c r="D3" s="102"/>
      <c r="E3" s="102"/>
      <c r="F3" s="102"/>
      <c r="G3" s="102"/>
      <c r="H3" s="102"/>
      <c r="I3" s="6"/>
    </row>
    <row r="4" spans="2:4" ht="12.75">
      <c r="B4" s="8"/>
      <c r="C4" s="5"/>
      <c r="D4" s="8"/>
    </row>
    <row r="5" spans="3:8" ht="25.5">
      <c r="C5" s="5" t="s">
        <v>2</v>
      </c>
      <c r="F5" s="9" t="s">
        <v>3</v>
      </c>
      <c r="G5" s="10" t="s">
        <v>4</v>
      </c>
      <c r="H5" s="9" t="s">
        <v>5</v>
      </c>
    </row>
    <row r="6" spans="1:8" ht="12.75">
      <c r="A6" s="1">
        <v>1</v>
      </c>
      <c r="B6" s="11" t="s">
        <v>6</v>
      </c>
      <c r="C6" s="12">
        <v>10</v>
      </c>
      <c r="E6" s="13"/>
      <c r="F6" s="14">
        <v>1</v>
      </c>
      <c r="G6" s="14">
        <f>F6*6</f>
        <v>6</v>
      </c>
      <c r="H6" s="15">
        <f>C6-G6</f>
        <v>4</v>
      </c>
    </row>
    <row r="7" spans="1:8" ht="12.75">
      <c r="A7" s="1">
        <v>2</v>
      </c>
      <c r="B7" s="11" t="s">
        <v>7</v>
      </c>
      <c r="C7" s="12">
        <v>19</v>
      </c>
      <c r="D7" s="16">
        <v>16.88</v>
      </c>
      <c r="E7" s="16">
        <f aca="true" t="shared" si="0" ref="E7:E70">C7*D7</f>
        <v>320.71999999999997</v>
      </c>
      <c r="F7" s="14">
        <v>3</v>
      </c>
      <c r="G7" s="14">
        <f aca="true" t="shared" si="1" ref="G7:G70">F7*6</f>
        <v>18</v>
      </c>
      <c r="H7" s="15">
        <f aca="true" t="shared" si="2" ref="H7:H69">C7-G7</f>
        <v>1</v>
      </c>
    </row>
    <row r="8" spans="1:8" ht="12.75">
      <c r="A8" s="1">
        <v>3</v>
      </c>
      <c r="B8" s="11" t="s">
        <v>8</v>
      </c>
      <c r="C8" s="12">
        <v>7</v>
      </c>
      <c r="D8" s="16">
        <v>124.29</v>
      </c>
      <c r="E8" s="16">
        <f t="shared" si="0"/>
        <v>870.0300000000001</v>
      </c>
      <c r="F8" s="14">
        <v>1</v>
      </c>
      <c r="G8" s="14">
        <f t="shared" si="1"/>
        <v>6</v>
      </c>
      <c r="H8" s="15">
        <f t="shared" si="2"/>
        <v>1</v>
      </c>
    </row>
    <row r="9" spans="1:8" ht="12.75">
      <c r="A9" s="1">
        <v>4</v>
      </c>
      <c r="B9" s="11" t="s">
        <v>9</v>
      </c>
      <c r="C9" s="12">
        <v>40</v>
      </c>
      <c r="D9" s="16">
        <v>154.11</v>
      </c>
      <c r="E9" s="16">
        <f t="shared" si="0"/>
        <v>6164.400000000001</v>
      </c>
      <c r="F9" s="14">
        <v>6</v>
      </c>
      <c r="G9" s="14">
        <f t="shared" si="1"/>
        <v>36</v>
      </c>
      <c r="H9" s="15">
        <f t="shared" si="2"/>
        <v>4</v>
      </c>
    </row>
    <row r="10" spans="1:8" ht="12.75">
      <c r="A10" s="1">
        <v>5</v>
      </c>
      <c r="B10" s="11" t="s">
        <v>10</v>
      </c>
      <c r="C10" s="12">
        <v>8</v>
      </c>
      <c r="D10" s="16">
        <v>16.88</v>
      </c>
      <c r="E10" s="16">
        <f t="shared" si="0"/>
        <v>135.04</v>
      </c>
      <c r="F10" s="14">
        <v>1</v>
      </c>
      <c r="G10" s="14">
        <f t="shared" si="1"/>
        <v>6</v>
      </c>
      <c r="H10" s="15">
        <f t="shared" si="2"/>
        <v>2</v>
      </c>
    </row>
    <row r="11" spans="1:8" ht="12.75">
      <c r="A11" s="1">
        <v>6</v>
      </c>
      <c r="B11" s="11" t="s">
        <v>11</v>
      </c>
      <c r="C11" s="12">
        <v>13</v>
      </c>
      <c r="D11" s="16">
        <v>28.13</v>
      </c>
      <c r="E11" s="16">
        <f t="shared" si="0"/>
        <v>365.69</v>
      </c>
      <c r="F11" s="14">
        <v>2</v>
      </c>
      <c r="G11" s="14">
        <f t="shared" si="1"/>
        <v>12</v>
      </c>
      <c r="H11" s="15">
        <f t="shared" si="2"/>
        <v>1</v>
      </c>
    </row>
    <row r="12" spans="1:8" ht="12.75">
      <c r="A12" s="1">
        <v>7</v>
      </c>
      <c r="B12" s="11" t="s">
        <v>12</v>
      </c>
      <c r="C12" s="12">
        <v>15</v>
      </c>
      <c r="D12" s="16">
        <v>9</v>
      </c>
      <c r="E12" s="16">
        <f t="shared" si="0"/>
        <v>135</v>
      </c>
      <c r="F12" s="14">
        <v>2</v>
      </c>
      <c r="G12" s="14">
        <f t="shared" si="1"/>
        <v>12</v>
      </c>
      <c r="H12" s="15">
        <f t="shared" si="2"/>
        <v>3</v>
      </c>
    </row>
    <row r="13" spans="1:8" ht="12.75">
      <c r="A13" s="1">
        <v>8</v>
      </c>
      <c r="B13" s="11" t="s">
        <v>13</v>
      </c>
      <c r="C13" s="12">
        <v>6</v>
      </c>
      <c r="D13" s="16">
        <v>57.75</v>
      </c>
      <c r="E13" s="16">
        <f t="shared" si="0"/>
        <v>346.5</v>
      </c>
      <c r="F13" s="14">
        <v>1</v>
      </c>
      <c r="G13" s="14">
        <f t="shared" si="1"/>
        <v>6</v>
      </c>
      <c r="H13" s="15"/>
    </row>
    <row r="14" spans="1:8" ht="12.75">
      <c r="A14" s="1">
        <v>9</v>
      </c>
      <c r="B14" s="11" t="s">
        <v>14</v>
      </c>
      <c r="C14" s="12">
        <v>6</v>
      </c>
      <c r="D14" s="16">
        <v>101.25</v>
      </c>
      <c r="E14" s="16">
        <f t="shared" si="0"/>
        <v>607.5</v>
      </c>
      <c r="F14" s="14">
        <f>C14/6</f>
        <v>1</v>
      </c>
      <c r="G14" s="14">
        <f t="shared" si="1"/>
        <v>6</v>
      </c>
      <c r="H14" s="15"/>
    </row>
    <row r="15" spans="1:8" ht="12.75">
      <c r="A15" s="1">
        <v>10</v>
      </c>
      <c r="B15" s="11" t="s">
        <v>15</v>
      </c>
      <c r="C15" s="12">
        <v>26</v>
      </c>
      <c r="D15" s="16">
        <v>60</v>
      </c>
      <c r="E15" s="16">
        <f t="shared" si="0"/>
        <v>1560</v>
      </c>
      <c r="F15" s="14">
        <v>4</v>
      </c>
      <c r="G15" s="14">
        <f t="shared" si="1"/>
        <v>24</v>
      </c>
      <c r="H15" s="15">
        <f t="shared" si="2"/>
        <v>2</v>
      </c>
    </row>
    <row r="16" spans="1:8" ht="12.75">
      <c r="A16" s="1">
        <v>11</v>
      </c>
      <c r="B16" s="11" t="s">
        <v>16</v>
      </c>
      <c r="C16" s="12">
        <v>66</v>
      </c>
      <c r="D16" s="16">
        <v>956.25</v>
      </c>
      <c r="E16" s="16">
        <f t="shared" si="0"/>
        <v>63112.5</v>
      </c>
      <c r="F16" s="14">
        <f>C16/6</f>
        <v>11</v>
      </c>
      <c r="G16" s="14">
        <f t="shared" si="1"/>
        <v>66</v>
      </c>
      <c r="H16" s="15"/>
    </row>
    <row r="17" spans="1:8" ht="12.75">
      <c r="A17" s="1">
        <v>12</v>
      </c>
      <c r="B17" s="11" t="s">
        <v>17</v>
      </c>
      <c r="C17" s="12">
        <v>20.6</v>
      </c>
      <c r="D17" s="16">
        <v>246.33</v>
      </c>
      <c r="E17" s="16">
        <f t="shared" si="0"/>
        <v>5074.398000000001</v>
      </c>
      <c r="F17" s="14">
        <v>3</v>
      </c>
      <c r="G17" s="14">
        <f t="shared" si="1"/>
        <v>18</v>
      </c>
      <c r="H17" s="15">
        <f t="shared" si="2"/>
        <v>2.6000000000000014</v>
      </c>
    </row>
    <row r="18" spans="1:8" ht="12.75">
      <c r="A18" s="1">
        <v>13</v>
      </c>
      <c r="B18" s="11" t="s">
        <v>18</v>
      </c>
      <c r="C18" s="12">
        <v>12</v>
      </c>
      <c r="D18" s="16">
        <v>70.5</v>
      </c>
      <c r="E18" s="16">
        <f t="shared" si="0"/>
        <v>846</v>
      </c>
      <c r="F18" s="14">
        <f>C18/6</f>
        <v>2</v>
      </c>
      <c r="G18" s="14">
        <f t="shared" si="1"/>
        <v>12</v>
      </c>
      <c r="H18" s="15"/>
    </row>
    <row r="19" spans="1:8" ht="12.75">
      <c r="A19" s="1">
        <v>14</v>
      </c>
      <c r="B19" s="11" t="s">
        <v>19</v>
      </c>
      <c r="C19" s="12">
        <v>22</v>
      </c>
      <c r="D19" s="16">
        <v>48.11</v>
      </c>
      <c r="E19" s="16">
        <f t="shared" si="0"/>
        <v>1058.42</v>
      </c>
      <c r="F19" s="14">
        <v>3</v>
      </c>
      <c r="G19" s="14">
        <f t="shared" si="1"/>
        <v>18</v>
      </c>
      <c r="H19" s="15">
        <f t="shared" si="2"/>
        <v>4</v>
      </c>
    </row>
    <row r="20" spans="1:8" ht="12.75">
      <c r="A20" s="1">
        <v>15</v>
      </c>
      <c r="B20" s="11" t="s">
        <v>20</v>
      </c>
      <c r="C20" s="12">
        <v>15</v>
      </c>
      <c r="D20" s="16">
        <v>19</v>
      </c>
      <c r="E20" s="16">
        <f t="shared" si="0"/>
        <v>285</v>
      </c>
      <c r="F20" s="14">
        <v>2</v>
      </c>
      <c r="G20" s="14">
        <f t="shared" si="1"/>
        <v>12</v>
      </c>
      <c r="H20" s="15">
        <f t="shared" si="2"/>
        <v>3</v>
      </c>
    </row>
    <row r="21" spans="1:8" ht="12.75">
      <c r="A21" s="1">
        <v>16</v>
      </c>
      <c r="B21" s="11" t="s">
        <v>21</v>
      </c>
      <c r="C21" s="12">
        <v>97</v>
      </c>
      <c r="D21" s="16">
        <v>225</v>
      </c>
      <c r="E21" s="16">
        <f t="shared" si="0"/>
        <v>21825</v>
      </c>
      <c r="F21" s="14">
        <v>16</v>
      </c>
      <c r="G21" s="14">
        <f t="shared" si="1"/>
        <v>96</v>
      </c>
      <c r="H21" s="15">
        <f t="shared" si="2"/>
        <v>1</v>
      </c>
    </row>
    <row r="22" spans="1:8" ht="12.75">
      <c r="A22" s="1">
        <v>17</v>
      </c>
      <c r="B22" s="11" t="s">
        <v>22</v>
      </c>
      <c r="C22" s="12">
        <v>9.5</v>
      </c>
      <c r="D22" s="16">
        <v>98</v>
      </c>
      <c r="E22" s="16">
        <f t="shared" si="0"/>
        <v>931</v>
      </c>
      <c r="F22" s="14">
        <v>1</v>
      </c>
      <c r="G22" s="14">
        <f t="shared" si="1"/>
        <v>6</v>
      </c>
      <c r="H22" s="15">
        <f t="shared" si="2"/>
        <v>3.5</v>
      </c>
    </row>
    <row r="23" spans="1:8" ht="12.75">
      <c r="A23" s="1">
        <v>18</v>
      </c>
      <c r="B23" s="11" t="s">
        <v>23</v>
      </c>
      <c r="C23" s="12">
        <v>12.96</v>
      </c>
      <c r="D23" s="16">
        <v>550</v>
      </c>
      <c r="E23" s="16">
        <f t="shared" si="0"/>
        <v>7128.000000000001</v>
      </c>
      <c r="F23" s="14">
        <v>2</v>
      </c>
      <c r="G23" s="14">
        <f t="shared" si="1"/>
        <v>12</v>
      </c>
      <c r="H23" s="15">
        <f t="shared" si="2"/>
        <v>0.9600000000000009</v>
      </c>
    </row>
    <row r="24" spans="1:8" ht="12.75">
      <c r="A24" s="1">
        <v>19</v>
      </c>
      <c r="B24" s="11" t="s">
        <v>24</v>
      </c>
      <c r="C24" s="12">
        <v>49</v>
      </c>
      <c r="D24" s="16">
        <v>84.38</v>
      </c>
      <c r="E24" s="16">
        <f t="shared" si="0"/>
        <v>4134.62</v>
      </c>
      <c r="F24" s="14">
        <v>8</v>
      </c>
      <c r="G24" s="14">
        <f t="shared" si="1"/>
        <v>48</v>
      </c>
      <c r="H24" s="15">
        <f t="shared" si="2"/>
        <v>1</v>
      </c>
    </row>
    <row r="25" spans="1:8" ht="12.75">
      <c r="A25" s="1">
        <v>20</v>
      </c>
      <c r="B25" s="11" t="s">
        <v>25</v>
      </c>
      <c r="C25" s="12">
        <v>150</v>
      </c>
      <c r="D25" s="16">
        <v>14.24</v>
      </c>
      <c r="E25" s="16">
        <f t="shared" si="0"/>
        <v>2136</v>
      </c>
      <c r="F25" s="14">
        <v>25</v>
      </c>
      <c r="G25" s="14">
        <f t="shared" si="1"/>
        <v>150</v>
      </c>
      <c r="H25" s="15"/>
    </row>
    <row r="26" spans="1:8" ht="12.75">
      <c r="A26" s="1">
        <v>21</v>
      </c>
      <c r="B26" s="11" t="s">
        <v>26</v>
      </c>
      <c r="C26" s="12">
        <v>115</v>
      </c>
      <c r="D26" s="16">
        <v>140.57</v>
      </c>
      <c r="E26" s="16">
        <f t="shared" si="0"/>
        <v>16165.55</v>
      </c>
      <c r="F26" s="14">
        <v>19</v>
      </c>
      <c r="G26" s="14">
        <f t="shared" si="1"/>
        <v>114</v>
      </c>
      <c r="H26" s="15">
        <f t="shared" si="2"/>
        <v>1</v>
      </c>
    </row>
    <row r="27" spans="1:8" s="22" customFormat="1" ht="12.75">
      <c r="A27" s="17">
        <v>22</v>
      </c>
      <c r="B27" s="18" t="s">
        <v>27</v>
      </c>
      <c r="C27" s="12">
        <v>26</v>
      </c>
      <c r="D27" s="19">
        <v>10.85</v>
      </c>
      <c r="E27" s="19">
        <f t="shared" si="0"/>
        <v>282.09999999999997</v>
      </c>
      <c r="F27" s="20">
        <v>4</v>
      </c>
      <c r="G27" s="20">
        <f t="shared" si="1"/>
        <v>24</v>
      </c>
      <c r="H27" s="21">
        <f t="shared" si="2"/>
        <v>2</v>
      </c>
    </row>
    <row r="28" spans="1:8" s="22" customFormat="1" ht="12.75">
      <c r="A28" s="17">
        <v>23</v>
      </c>
      <c r="B28" s="18" t="s">
        <v>28</v>
      </c>
      <c r="C28" s="12">
        <v>60</v>
      </c>
      <c r="D28" s="19">
        <v>13.07</v>
      </c>
      <c r="E28" s="19">
        <f t="shared" si="0"/>
        <v>784.2</v>
      </c>
      <c r="F28" s="20">
        <v>10</v>
      </c>
      <c r="G28" s="20">
        <f t="shared" si="1"/>
        <v>60</v>
      </c>
      <c r="H28" s="21"/>
    </row>
    <row r="29" spans="1:8" s="22" customFormat="1" ht="12.75">
      <c r="A29" s="17">
        <v>24</v>
      </c>
      <c r="B29" s="18" t="s">
        <v>29</v>
      </c>
      <c r="C29" s="12">
        <v>29</v>
      </c>
      <c r="D29" s="19">
        <v>29.25</v>
      </c>
      <c r="E29" s="19">
        <f t="shared" si="0"/>
        <v>848.25</v>
      </c>
      <c r="F29" s="20">
        <v>4</v>
      </c>
      <c r="G29" s="20">
        <f t="shared" si="1"/>
        <v>24</v>
      </c>
      <c r="H29" s="21">
        <f t="shared" si="2"/>
        <v>5</v>
      </c>
    </row>
    <row r="30" spans="1:8" s="22" customFormat="1" ht="12.75">
      <c r="A30" s="17">
        <v>25</v>
      </c>
      <c r="B30" s="18" t="s">
        <v>30</v>
      </c>
      <c r="C30" s="12">
        <v>14</v>
      </c>
      <c r="D30" s="19">
        <v>54</v>
      </c>
      <c r="E30" s="19">
        <f t="shared" si="0"/>
        <v>756</v>
      </c>
      <c r="F30" s="20">
        <v>2</v>
      </c>
      <c r="G30" s="20">
        <f t="shared" si="1"/>
        <v>12</v>
      </c>
      <c r="H30" s="21">
        <f t="shared" si="2"/>
        <v>2</v>
      </c>
    </row>
    <row r="31" spans="1:8" s="22" customFormat="1" ht="12.75">
      <c r="A31" s="17">
        <v>26</v>
      </c>
      <c r="B31" s="18" t="s">
        <v>31</v>
      </c>
      <c r="C31" s="12">
        <v>15</v>
      </c>
      <c r="D31" s="19">
        <v>36</v>
      </c>
      <c r="E31" s="19">
        <f t="shared" si="0"/>
        <v>540</v>
      </c>
      <c r="F31" s="20">
        <v>2</v>
      </c>
      <c r="G31" s="20">
        <f t="shared" si="1"/>
        <v>12</v>
      </c>
      <c r="H31" s="21">
        <f t="shared" si="2"/>
        <v>3</v>
      </c>
    </row>
    <row r="32" spans="1:8" s="22" customFormat="1" ht="12.75">
      <c r="A32" s="17">
        <v>27</v>
      </c>
      <c r="B32" s="18" t="s">
        <v>32</v>
      </c>
      <c r="C32" s="12">
        <v>12</v>
      </c>
      <c r="D32" s="19">
        <v>144.79</v>
      </c>
      <c r="E32" s="19">
        <f t="shared" si="0"/>
        <v>1737.48</v>
      </c>
      <c r="F32" s="20">
        <v>2</v>
      </c>
      <c r="G32" s="20">
        <f t="shared" si="1"/>
        <v>12</v>
      </c>
      <c r="H32" s="21"/>
    </row>
    <row r="33" spans="1:8" s="22" customFormat="1" ht="12.75">
      <c r="A33" s="17">
        <v>28</v>
      </c>
      <c r="B33" s="18" t="s">
        <v>33</v>
      </c>
      <c r="C33" s="12">
        <v>15</v>
      </c>
      <c r="D33" s="19">
        <v>50.63</v>
      </c>
      <c r="E33" s="19">
        <f t="shared" si="0"/>
        <v>759.45</v>
      </c>
      <c r="F33" s="20">
        <v>2</v>
      </c>
      <c r="G33" s="20">
        <f t="shared" si="1"/>
        <v>12</v>
      </c>
      <c r="H33" s="21">
        <f t="shared" si="2"/>
        <v>3</v>
      </c>
    </row>
    <row r="34" spans="1:8" ht="12.75">
      <c r="A34" s="1">
        <v>29</v>
      </c>
      <c r="B34" s="11" t="s">
        <v>34</v>
      </c>
      <c r="C34" s="12">
        <v>8</v>
      </c>
      <c r="D34" s="16">
        <v>100.24</v>
      </c>
      <c r="E34" s="16">
        <f t="shared" si="0"/>
        <v>801.92</v>
      </c>
      <c r="F34" s="14">
        <v>1</v>
      </c>
      <c r="G34" s="14">
        <f t="shared" si="1"/>
        <v>6</v>
      </c>
      <c r="H34" s="15">
        <f t="shared" si="2"/>
        <v>2</v>
      </c>
    </row>
    <row r="35" spans="1:8" ht="12.75">
      <c r="A35" s="1">
        <v>30</v>
      </c>
      <c r="B35" s="11" t="s">
        <v>35</v>
      </c>
      <c r="C35" s="12">
        <v>12</v>
      </c>
      <c r="D35" s="16">
        <v>168.75</v>
      </c>
      <c r="E35" s="16">
        <f t="shared" si="0"/>
        <v>2025</v>
      </c>
      <c r="F35" s="14">
        <v>2</v>
      </c>
      <c r="G35" s="14">
        <f t="shared" si="1"/>
        <v>12</v>
      </c>
      <c r="H35" s="15"/>
    </row>
    <row r="36" spans="1:8" ht="12.75">
      <c r="A36" s="1">
        <v>31</v>
      </c>
      <c r="B36" s="11" t="s">
        <v>36</v>
      </c>
      <c r="C36" s="12">
        <v>6</v>
      </c>
      <c r="D36" s="16">
        <v>135</v>
      </c>
      <c r="E36" s="16">
        <f t="shared" si="0"/>
        <v>810</v>
      </c>
      <c r="F36" s="14">
        <f>C36/6</f>
        <v>1</v>
      </c>
      <c r="G36" s="14">
        <f t="shared" si="1"/>
        <v>6</v>
      </c>
      <c r="H36" s="15"/>
    </row>
    <row r="37" spans="1:8" ht="12.75">
      <c r="A37" s="1">
        <v>32</v>
      </c>
      <c r="B37" s="11" t="s">
        <v>37</v>
      </c>
      <c r="C37" s="12">
        <v>6</v>
      </c>
      <c r="D37" s="16">
        <v>371.25</v>
      </c>
      <c r="E37" s="16">
        <f t="shared" si="0"/>
        <v>2227.5</v>
      </c>
      <c r="F37" s="14">
        <f>C37/6</f>
        <v>1</v>
      </c>
      <c r="G37" s="14">
        <f t="shared" si="1"/>
        <v>6</v>
      </c>
      <c r="H37" s="15"/>
    </row>
    <row r="38" spans="1:8" ht="12.75">
      <c r="A38" s="1">
        <v>33</v>
      </c>
      <c r="B38" s="11" t="s">
        <v>38</v>
      </c>
      <c r="C38" s="12">
        <v>6</v>
      </c>
      <c r="D38" s="16">
        <v>371.25</v>
      </c>
      <c r="E38" s="16">
        <f t="shared" si="0"/>
        <v>2227.5</v>
      </c>
      <c r="F38" s="14">
        <f>C38/6</f>
        <v>1</v>
      </c>
      <c r="G38" s="14">
        <f t="shared" si="1"/>
        <v>6</v>
      </c>
      <c r="H38" s="15"/>
    </row>
    <row r="39" spans="1:8" ht="12.75">
      <c r="A39" s="1">
        <v>34</v>
      </c>
      <c r="B39" s="11" t="s">
        <v>39</v>
      </c>
      <c r="C39" s="12">
        <v>9</v>
      </c>
      <c r="D39" s="16">
        <v>71.4</v>
      </c>
      <c r="E39" s="16">
        <f t="shared" si="0"/>
        <v>642.6</v>
      </c>
      <c r="F39" s="14">
        <v>1</v>
      </c>
      <c r="G39" s="14">
        <f t="shared" si="1"/>
        <v>6</v>
      </c>
      <c r="H39" s="15">
        <f t="shared" si="2"/>
        <v>3</v>
      </c>
    </row>
    <row r="40" spans="1:8" ht="12.75">
      <c r="A40" s="1">
        <v>35</v>
      </c>
      <c r="B40" s="11" t="s">
        <v>40</v>
      </c>
      <c r="C40" s="12">
        <v>50</v>
      </c>
      <c r="D40" s="16">
        <v>279</v>
      </c>
      <c r="E40" s="16">
        <f t="shared" si="0"/>
        <v>13950</v>
      </c>
      <c r="F40" s="14">
        <v>8</v>
      </c>
      <c r="G40" s="14">
        <f t="shared" si="1"/>
        <v>48</v>
      </c>
      <c r="H40" s="15">
        <f t="shared" si="2"/>
        <v>2</v>
      </c>
    </row>
    <row r="41" spans="1:8" ht="12.75">
      <c r="A41" s="1">
        <v>36</v>
      </c>
      <c r="B41" s="11" t="s">
        <v>41</v>
      </c>
      <c r="C41" s="12">
        <v>10</v>
      </c>
      <c r="D41" s="16">
        <v>146.25</v>
      </c>
      <c r="E41" s="16">
        <f t="shared" si="0"/>
        <v>1462.5</v>
      </c>
      <c r="F41" s="14">
        <v>1</v>
      </c>
      <c r="G41" s="14">
        <f t="shared" si="1"/>
        <v>6</v>
      </c>
      <c r="H41" s="15">
        <f t="shared" si="2"/>
        <v>4</v>
      </c>
    </row>
    <row r="42" spans="1:8" ht="12.75">
      <c r="A42" s="1">
        <v>37</v>
      </c>
      <c r="B42" s="11" t="s">
        <v>42</v>
      </c>
      <c r="C42" s="12">
        <v>100</v>
      </c>
      <c r="D42" s="16">
        <v>246.38</v>
      </c>
      <c r="E42" s="16">
        <f t="shared" si="0"/>
        <v>24638</v>
      </c>
      <c r="F42" s="14">
        <v>16</v>
      </c>
      <c r="G42" s="14">
        <f t="shared" si="1"/>
        <v>96</v>
      </c>
      <c r="H42" s="15">
        <f t="shared" si="2"/>
        <v>4</v>
      </c>
    </row>
    <row r="43" spans="1:8" ht="12.75">
      <c r="A43" s="1">
        <v>38</v>
      </c>
      <c r="B43" s="11" t="s">
        <v>43</v>
      </c>
      <c r="C43" s="12">
        <v>35</v>
      </c>
      <c r="D43" s="16">
        <v>176.63</v>
      </c>
      <c r="E43" s="16">
        <f t="shared" si="0"/>
        <v>6182.05</v>
      </c>
      <c r="F43" s="14">
        <v>5</v>
      </c>
      <c r="G43" s="14">
        <f t="shared" si="1"/>
        <v>30</v>
      </c>
      <c r="H43" s="15">
        <f t="shared" si="2"/>
        <v>5</v>
      </c>
    </row>
    <row r="44" spans="1:8" ht="12.75">
      <c r="A44" s="1">
        <v>39</v>
      </c>
      <c r="B44" s="11" t="s">
        <v>44</v>
      </c>
      <c r="C44" s="12">
        <v>35</v>
      </c>
      <c r="D44" s="16">
        <v>275.63</v>
      </c>
      <c r="E44" s="16">
        <f t="shared" si="0"/>
        <v>9647.05</v>
      </c>
      <c r="F44" s="14">
        <v>5</v>
      </c>
      <c r="G44" s="14">
        <f t="shared" si="1"/>
        <v>30</v>
      </c>
      <c r="H44" s="15">
        <f t="shared" si="2"/>
        <v>5</v>
      </c>
    </row>
    <row r="45" spans="1:8" ht="12.75">
      <c r="A45" s="1">
        <v>40</v>
      </c>
      <c r="B45" s="11" t="s">
        <v>45</v>
      </c>
      <c r="C45" s="12">
        <v>35</v>
      </c>
      <c r="D45" s="16">
        <v>434.25</v>
      </c>
      <c r="E45" s="16">
        <f t="shared" si="0"/>
        <v>15198.75</v>
      </c>
      <c r="F45" s="14">
        <v>5</v>
      </c>
      <c r="G45" s="14">
        <f t="shared" si="1"/>
        <v>30</v>
      </c>
      <c r="H45" s="15">
        <f t="shared" si="2"/>
        <v>5</v>
      </c>
    </row>
    <row r="46" spans="1:8" ht="12.75">
      <c r="A46" s="1">
        <v>41</v>
      </c>
      <c r="B46" s="11" t="s">
        <v>46</v>
      </c>
      <c r="C46" s="12">
        <v>70</v>
      </c>
      <c r="D46" s="16">
        <v>310.5</v>
      </c>
      <c r="E46" s="16">
        <f t="shared" si="0"/>
        <v>21735</v>
      </c>
      <c r="F46" s="14">
        <v>11</v>
      </c>
      <c r="G46" s="14">
        <f t="shared" si="1"/>
        <v>66</v>
      </c>
      <c r="H46" s="15">
        <f t="shared" si="2"/>
        <v>4</v>
      </c>
    </row>
    <row r="47" spans="1:8" ht="12.75">
      <c r="A47" s="1">
        <v>42</v>
      </c>
      <c r="B47" s="11" t="s">
        <v>47</v>
      </c>
      <c r="C47" s="12">
        <v>30</v>
      </c>
      <c r="D47" s="16">
        <v>273.38</v>
      </c>
      <c r="E47" s="16">
        <f t="shared" si="0"/>
        <v>8201.4</v>
      </c>
      <c r="F47" s="14">
        <v>5</v>
      </c>
      <c r="G47" s="14">
        <f t="shared" si="1"/>
        <v>30</v>
      </c>
      <c r="H47" s="15"/>
    </row>
    <row r="48" spans="1:8" ht="12.75">
      <c r="A48" s="1">
        <v>43</v>
      </c>
      <c r="B48" s="11" t="s">
        <v>48</v>
      </c>
      <c r="C48" s="12">
        <v>8</v>
      </c>
      <c r="D48" s="16">
        <v>9.18</v>
      </c>
      <c r="E48" s="16">
        <f t="shared" si="0"/>
        <v>73.44</v>
      </c>
      <c r="F48" s="14">
        <v>1</v>
      </c>
      <c r="G48" s="14">
        <f t="shared" si="1"/>
        <v>6</v>
      </c>
      <c r="H48" s="15">
        <f t="shared" si="2"/>
        <v>2</v>
      </c>
    </row>
    <row r="49" spans="1:8" ht="12.75">
      <c r="A49" s="1">
        <v>44</v>
      </c>
      <c r="B49" s="11" t="s">
        <v>49</v>
      </c>
      <c r="C49" s="12">
        <v>6</v>
      </c>
      <c r="D49" s="16">
        <v>83.81</v>
      </c>
      <c r="E49" s="16">
        <f t="shared" si="0"/>
        <v>502.86</v>
      </c>
      <c r="F49" s="14">
        <v>1</v>
      </c>
      <c r="G49" s="14">
        <f t="shared" si="1"/>
        <v>6</v>
      </c>
      <c r="H49" s="15"/>
    </row>
    <row r="50" spans="1:8" ht="12.75">
      <c r="A50" s="1">
        <v>45</v>
      </c>
      <c r="B50" s="11" t="s">
        <v>50</v>
      </c>
      <c r="C50" s="12">
        <v>10</v>
      </c>
      <c r="D50" s="16">
        <v>192.31</v>
      </c>
      <c r="E50" s="16">
        <f t="shared" si="0"/>
        <v>1923.1</v>
      </c>
      <c r="F50" s="14">
        <v>1</v>
      </c>
      <c r="G50" s="14">
        <f t="shared" si="1"/>
        <v>6</v>
      </c>
      <c r="H50" s="15">
        <f t="shared" si="2"/>
        <v>4</v>
      </c>
    </row>
    <row r="51" spans="1:8" ht="12.75">
      <c r="A51" s="1">
        <v>46</v>
      </c>
      <c r="B51" s="11" t="s">
        <v>51</v>
      </c>
      <c r="C51" s="12">
        <v>12</v>
      </c>
      <c r="D51" s="16">
        <v>6.41</v>
      </c>
      <c r="E51" s="16">
        <f t="shared" si="0"/>
        <v>76.92</v>
      </c>
      <c r="F51" s="14">
        <v>2</v>
      </c>
      <c r="G51" s="14">
        <f t="shared" si="1"/>
        <v>12</v>
      </c>
      <c r="H51" s="15"/>
    </row>
    <row r="52" spans="1:8" ht="12.75">
      <c r="A52" s="1">
        <v>47</v>
      </c>
      <c r="B52" s="11" t="s">
        <v>52</v>
      </c>
      <c r="C52" s="12">
        <v>8</v>
      </c>
      <c r="D52" s="16">
        <v>26.46</v>
      </c>
      <c r="E52" s="16">
        <f t="shared" si="0"/>
        <v>211.68</v>
      </c>
      <c r="F52" s="14">
        <v>1</v>
      </c>
      <c r="G52" s="14">
        <f t="shared" si="1"/>
        <v>6</v>
      </c>
      <c r="H52" s="15">
        <f t="shared" si="2"/>
        <v>2</v>
      </c>
    </row>
    <row r="53" spans="1:8" ht="12.75">
      <c r="A53" s="1">
        <v>48</v>
      </c>
      <c r="B53" s="11" t="s">
        <v>53</v>
      </c>
      <c r="C53" s="12">
        <v>10</v>
      </c>
      <c r="D53" s="16">
        <v>67.38</v>
      </c>
      <c r="E53" s="16">
        <f t="shared" si="0"/>
        <v>673.8</v>
      </c>
      <c r="F53" s="14">
        <v>1</v>
      </c>
      <c r="G53" s="14">
        <f t="shared" si="1"/>
        <v>6</v>
      </c>
      <c r="H53" s="15">
        <f t="shared" si="2"/>
        <v>4</v>
      </c>
    </row>
    <row r="54" spans="1:8" ht="12.75">
      <c r="A54" s="1">
        <v>49</v>
      </c>
      <c r="B54" s="11" t="s">
        <v>54</v>
      </c>
      <c r="C54" s="12">
        <v>8</v>
      </c>
      <c r="D54" s="16">
        <v>66.11</v>
      </c>
      <c r="E54" s="16">
        <f t="shared" si="0"/>
        <v>528.88</v>
      </c>
      <c r="F54" s="14">
        <v>1</v>
      </c>
      <c r="G54" s="14">
        <f t="shared" si="1"/>
        <v>6</v>
      </c>
      <c r="H54" s="15">
        <f t="shared" si="2"/>
        <v>2</v>
      </c>
    </row>
    <row r="55" spans="1:8" ht="12.75">
      <c r="A55" s="1">
        <v>50</v>
      </c>
      <c r="B55" s="11" t="s">
        <v>55</v>
      </c>
      <c r="C55" s="12">
        <v>7</v>
      </c>
      <c r="D55" s="16">
        <v>49.58</v>
      </c>
      <c r="E55" s="16">
        <f t="shared" si="0"/>
        <v>347.06</v>
      </c>
      <c r="F55" s="14">
        <v>1</v>
      </c>
      <c r="G55" s="14">
        <f t="shared" si="1"/>
        <v>6</v>
      </c>
      <c r="H55" s="15">
        <f t="shared" si="2"/>
        <v>1</v>
      </c>
    </row>
    <row r="56" spans="1:8" ht="12.75">
      <c r="A56" s="1">
        <v>51</v>
      </c>
      <c r="B56" s="11" t="s">
        <v>56</v>
      </c>
      <c r="C56" s="12">
        <v>11</v>
      </c>
      <c r="D56" s="16">
        <v>1419.6</v>
      </c>
      <c r="E56" s="16">
        <f t="shared" si="0"/>
        <v>15615.599999999999</v>
      </c>
      <c r="F56" s="14">
        <v>1</v>
      </c>
      <c r="G56" s="14">
        <f t="shared" si="1"/>
        <v>6</v>
      </c>
      <c r="H56" s="15">
        <f t="shared" si="2"/>
        <v>5</v>
      </c>
    </row>
    <row r="57" spans="1:8" ht="12.75">
      <c r="A57" s="1">
        <v>52</v>
      </c>
      <c r="B57" s="11" t="s">
        <v>57</v>
      </c>
      <c r="C57" s="12">
        <v>6</v>
      </c>
      <c r="D57" s="16">
        <v>29.25</v>
      </c>
      <c r="E57" s="16">
        <f t="shared" si="0"/>
        <v>175.5</v>
      </c>
      <c r="F57" s="14">
        <v>1</v>
      </c>
      <c r="G57" s="14">
        <f t="shared" si="1"/>
        <v>6</v>
      </c>
      <c r="H57" s="15"/>
    </row>
    <row r="58" spans="1:8" ht="12.75">
      <c r="A58" s="1">
        <v>53</v>
      </c>
      <c r="B58" s="11" t="s">
        <v>58</v>
      </c>
      <c r="C58" s="12">
        <v>13</v>
      </c>
      <c r="D58" s="16">
        <v>63</v>
      </c>
      <c r="E58" s="16">
        <f t="shared" si="0"/>
        <v>819</v>
      </c>
      <c r="F58" s="14">
        <v>2</v>
      </c>
      <c r="G58" s="14">
        <f t="shared" si="1"/>
        <v>12</v>
      </c>
      <c r="H58" s="15">
        <f t="shared" si="2"/>
        <v>1</v>
      </c>
    </row>
    <row r="59" spans="1:8" ht="12.75">
      <c r="A59" s="1">
        <v>54</v>
      </c>
      <c r="B59" s="11" t="s">
        <v>59</v>
      </c>
      <c r="C59" s="12">
        <v>110</v>
      </c>
      <c r="D59" s="16">
        <v>91.79</v>
      </c>
      <c r="E59" s="16">
        <f t="shared" si="0"/>
        <v>10096.900000000001</v>
      </c>
      <c r="F59" s="14">
        <v>18</v>
      </c>
      <c r="G59" s="14">
        <f t="shared" si="1"/>
        <v>108</v>
      </c>
      <c r="H59" s="15">
        <f t="shared" si="2"/>
        <v>2</v>
      </c>
    </row>
    <row r="60" spans="1:8" ht="12.75">
      <c r="A60" s="1">
        <v>55</v>
      </c>
      <c r="B60" s="11" t="s">
        <v>60</v>
      </c>
      <c r="C60" s="12">
        <v>10</v>
      </c>
      <c r="D60" s="16">
        <v>112.5</v>
      </c>
      <c r="E60" s="16">
        <f t="shared" si="0"/>
        <v>1125</v>
      </c>
      <c r="F60" s="14">
        <v>1</v>
      </c>
      <c r="G60" s="14">
        <f t="shared" si="1"/>
        <v>6</v>
      </c>
      <c r="H60" s="15">
        <f t="shared" si="2"/>
        <v>4</v>
      </c>
    </row>
    <row r="61" spans="1:8" ht="12.75">
      <c r="A61" s="1">
        <v>56</v>
      </c>
      <c r="B61" s="11" t="s">
        <v>61</v>
      </c>
      <c r="C61" s="12">
        <v>26</v>
      </c>
      <c r="D61" s="16">
        <v>42.75</v>
      </c>
      <c r="E61" s="16">
        <f t="shared" si="0"/>
        <v>1111.5</v>
      </c>
      <c r="F61" s="14">
        <v>4</v>
      </c>
      <c r="G61" s="14">
        <f t="shared" si="1"/>
        <v>24</v>
      </c>
      <c r="H61" s="15">
        <f t="shared" si="2"/>
        <v>2</v>
      </c>
    </row>
    <row r="62" spans="1:8" ht="12.75">
      <c r="A62" s="1">
        <v>57</v>
      </c>
      <c r="B62" s="11" t="s">
        <v>62</v>
      </c>
      <c r="C62" s="12">
        <v>6</v>
      </c>
      <c r="D62" s="16">
        <v>58.74</v>
      </c>
      <c r="E62" s="16">
        <f t="shared" si="0"/>
        <v>352.44</v>
      </c>
      <c r="F62" s="14">
        <v>1</v>
      </c>
      <c r="G62" s="14">
        <f t="shared" si="1"/>
        <v>6</v>
      </c>
      <c r="H62" s="15"/>
    </row>
    <row r="63" spans="1:8" ht="12.75">
      <c r="A63" s="1">
        <v>58</v>
      </c>
      <c r="B63" s="11" t="s">
        <v>63</v>
      </c>
      <c r="C63" s="12">
        <v>6</v>
      </c>
      <c r="D63" s="16">
        <v>7.73</v>
      </c>
      <c r="E63" s="16">
        <f t="shared" si="0"/>
        <v>46.38</v>
      </c>
      <c r="F63" s="14">
        <v>1</v>
      </c>
      <c r="G63" s="14">
        <f t="shared" si="1"/>
        <v>6</v>
      </c>
      <c r="H63" s="15"/>
    </row>
    <row r="64" spans="1:8" ht="12.75">
      <c r="A64" s="1">
        <v>59</v>
      </c>
      <c r="B64" s="11" t="s">
        <v>64</v>
      </c>
      <c r="C64" s="12">
        <v>12</v>
      </c>
      <c r="D64" s="16">
        <v>7.73</v>
      </c>
      <c r="E64" s="16">
        <f t="shared" si="0"/>
        <v>92.76</v>
      </c>
      <c r="F64" s="14">
        <f>C64/6</f>
        <v>2</v>
      </c>
      <c r="G64" s="14">
        <f t="shared" si="1"/>
        <v>12</v>
      </c>
      <c r="H64" s="15"/>
    </row>
    <row r="65" spans="1:8" ht="12.75">
      <c r="A65" s="1">
        <v>60</v>
      </c>
      <c r="B65" s="11" t="s">
        <v>65</v>
      </c>
      <c r="C65" s="12">
        <v>34</v>
      </c>
      <c r="D65" s="16">
        <v>19</v>
      </c>
      <c r="E65" s="16">
        <f t="shared" si="0"/>
        <v>646</v>
      </c>
      <c r="F65" s="14">
        <v>5</v>
      </c>
      <c r="G65" s="14">
        <f t="shared" si="1"/>
        <v>30</v>
      </c>
      <c r="H65" s="15">
        <f t="shared" si="2"/>
        <v>4</v>
      </c>
    </row>
    <row r="66" spans="1:8" ht="12.75">
      <c r="A66" s="1">
        <v>61</v>
      </c>
      <c r="B66" s="11" t="s">
        <v>66</v>
      </c>
      <c r="C66" s="12">
        <v>144</v>
      </c>
      <c r="D66" s="16">
        <v>2.52</v>
      </c>
      <c r="E66" s="16">
        <f t="shared" si="0"/>
        <v>362.88</v>
      </c>
      <c r="F66" s="14">
        <f>C66/6</f>
        <v>24</v>
      </c>
      <c r="G66" s="14">
        <f t="shared" si="1"/>
        <v>144</v>
      </c>
      <c r="H66" s="15"/>
    </row>
    <row r="67" spans="1:8" ht="12.75">
      <c r="A67" s="1">
        <v>62</v>
      </c>
      <c r="B67" s="11" t="s">
        <v>67</v>
      </c>
      <c r="C67" s="12">
        <v>9</v>
      </c>
      <c r="D67" s="16">
        <v>25.2</v>
      </c>
      <c r="E67" s="16">
        <f t="shared" si="0"/>
        <v>226.79999999999998</v>
      </c>
      <c r="F67" s="14">
        <v>1</v>
      </c>
      <c r="G67" s="14">
        <f t="shared" si="1"/>
        <v>6</v>
      </c>
      <c r="H67" s="15">
        <f t="shared" si="2"/>
        <v>3</v>
      </c>
    </row>
    <row r="68" spans="1:8" ht="12.75">
      <c r="A68" s="1">
        <v>63</v>
      </c>
      <c r="B68" s="11" t="s">
        <v>68</v>
      </c>
      <c r="C68" s="12">
        <v>122</v>
      </c>
      <c r="D68" s="16">
        <v>22.36</v>
      </c>
      <c r="E68" s="16">
        <f t="shared" si="0"/>
        <v>2727.92</v>
      </c>
      <c r="F68" s="14">
        <v>20</v>
      </c>
      <c r="G68" s="14">
        <f t="shared" si="1"/>
        <v>120</v>
      </c>
      <c r="H68" s="15">
        <f t="shared" si="2"/>
        <v>2</v>
      </c>
    </row>
    <row r="69" spans="1:8" ht="12.75">
      <c r="A69" s="1">
        <v>64</v>
      </c>
      <c r="B69" s="11" t="s">
        <v>69</v>
      </c>
      <c r="C69" s="12">
        <v>10</v>
      </c>
      <c r="D69" s="16">
        <v>443.3</v>
      </c>
      <c r="E69" s="16">
        <f t="shared" si="0"/>
        <v>4433</v>
      </c>
      <c r="F69" s="14">
        <v>1</v>
      </c>
      <c r="G69" s="14">
        <f t="shared" si="1"/>
        <v>6</v>
      </c>
      <c r="H69" s="15">
        <f t="shared" si="2"/>
        <v>4</v>
      </c>
    </row>
    <row r="70" spans="1:8" ht="12.75">
      <c r="A70" s="1">
        <v>65</v>
      </c>
      <c r="B70" s="11" t="s">
        <v>70</v>
      </c>
      <c r="C70" s="12">
        <v>6</v>
      </c>
      <c r="D70" s="16">
        <v>337.5</v>
      </c>
      <c r="E70" s="16">
        <f t="shared" si="0"/>
        <v>2025</v>
      </c>
      <c r="F70" s="14">
        <v>1</v>
      </c>
      <c r="G70" s="14">
        <f t="shared" si="1"/>
        <v>6</v>
      </c>
      <c r="H70" s="15"/>
    </row>
    <row r="71" spans="1:8" ht="12.75">
      <c r="A71" s="1">
        <v>66</v>
      </c>
      <c r="B71" s="11" t="s">
        <v>71</v>
      </c>
      <c r="C71" s="12">
        <v>13</v>
      </c>
      <c r="D71" s="16">
        <v>96.86</v>
      </c>
      <c r="E71" s="16">
        <f aca="true" t="shared" si="3" ref="E71:E134">C71*D71</f>
        <v>1259.18</v>
      </c>
      <c r="F71" s="14">
        <v>2</v>
      </c>
      <c r="G71" s="14">
        <f aca="true" t="shared" si="4" ref="G71:G134">F71*6</f>
        <v>12</v>
      </c>
      <c r="H71" s="15">
        <f aca="true" t="shared" si="5" ref="H71:H134">C71-G71</f>
        <v>1</v>
      </c>
    </row>
    <row r="72" spans="1:8" ht="12.75">
      <c r="A72" s="1">
        <v>67</v>
      </c>
      <c r="B72" s="11" t="s">
        <v>72</v>
      </c>
      <c r="C72" s="12">
        <v>36</v>
      </c>
      <c r="D72" s="16">
        <v>5.25</v>
      </c>
      <c r="E72" s="16">
        <f t="shared" si="3"/>
        <v>189</v>
      </c>
      <c r="F72" s="14">
        <v>6</v>
      </c>
      <c r="G72" s="14">
        <f t="shared" si="4"/>
        <v>36</v>
      </c>
      <c r="H72" s="15"/>
    </row>
    <row r="73" spans="1:8" ht="12.75">
      <c r="A73" s="1">
        <v>68</v>
      </c>
      <c r="B73" s="11" t="s">
        <v>73</v>
      </c>
      <c r="C73" s="12">
        <v>12</v>
      </c>
      <c r="D73" s="16">
        <v>68.83</v>
      </c>
      <c r="E73" s="16">
        <f t="shared" si="3"/>
        <v>825.96</v>
      </c>
      <c r="F73" s="14">
        <v>2</v>
      </c>
      <c r="G73" s="14">
        <f t="shared" si="4"/>
        <v>12</v>
      </c>
      <c r="H73" s="15"/>
    </row>
    <row r="74" spans="1:8" ht="12.75">
      <c r="A74" s="1">
        <v>69</v>
      </c>
      <c r="B74" s="11" t="s">
        <v>74</v>
      </c>
      <c r="C74" s="12">
        <v>16</v>
      </c>
      <c r="D74" s="16">
        <v>83.87</v>
      </c>
      <c r="E74" s="16">
        <f t="shared" si="3"/>
        <v>1341.92</v>
      </c>
      <c r="F74" s="14">
        <v>2</v>
      </c>
      <c r="G74" s="14">
        <f t="shared" si="4"/>
        <v>12</v>
      </c>
      <c r="H74" s="15">
        <f t="shared" si="5"/>
        <v>4</v>
      </c>
    </row>
    <row r="75" spans="1:8" ht="12.75">
      <c r="A75" s="1">
        <v>70</v>
      </c>
      <c r="B75" s="11" t="s">
        <v>75</v>
      </c>
      <c r="C75" s="12">
        <v>6</v>
      </c>
      <c r="D75" s="16">
        <v>16.88</v>
      </c>
      <c r="E75" s="16">
        <f t="shared" si="3"/>
        <v>101.28</v>
      </c>
      <c r="F75" s="14">
        <f>C75/6</f>
        <v>1</v>
      </c>
      <c r="G75" s="14">
        <f t="shared" si="4"/>
        <v>6</v>
      </c>
      <c r="H75" s="15"/>
    </row>
    <row r="76" spans="1:8" ht="12.75">
      <c r="A76" s="1">
        <v>71</v>
      </c>
      <c r="B76" s="11" t="s">
        <v>76</v>
      </c>
      <c r="C76" s="12">
        <v>100</v>
      </c>
      <c r="D76" s="16">
        <v>44.79</v>
      </c>
      <c r="E76" s="16">
        <f t="shared" si="3"/>
        <v>4479</v>
      </c>
      <c r="F76" s="14">
        <v>16</v>
      </c>
      <c r="G76" s="14">
        <f t="shared" si="4"/>
        <v>96</v>
      </c>
      <c r="H76" s="15">
        <f t="shared" si="5"/>
        <v>4</v>
      </c>
    </row>
    <row r="77" spans="1:8" ht="12.75">
      <c r="A77" s="1">
        <v>72</v>
      </c>
      <c r="B77" s="11" t="s">
        <v>77</v>
      </c>
      <c r="C77" s="12">
        <v>100</v>
      </c>
      <c r="D77" s="16">
        <v>16.88</v>
      </c>
      <c r="E77" s="16">
        <f t="shared" si="3"/>
        <v>1688</v>
      </c>
      <c r="F77" s="14">
        <v>16</v>
      </c>
      <c r="G77" s="14">
        <f t="shared" si="4"/>
        <v>96</v>
      </c>
      <c r="H77" s="15">
        <f t="shared" si="5"/>
        <v>4</v>
      </c>
    </row>
    <row r="78" spans="1:8" ht="12.75">
      <c r="A78" s="1">
        <v>73</v>
      </c>
      <c r="B78" s="11" t="s">
        <v>78</v>
      </c>
      <c r="C78" s="12">
        <v>20</v>
      </c>
      <c r="D78" s="16">
        <v>84</v>
      </c>
      <c r="E78" s="16">
        <f t="shared" si="3"/>
        <v>1680</v>
      </c>
      <c r="F78" s="14">
        <v>3</v>
      </c>
      <c r="G78" s="14">
        <f t="shared" si="4"/>
        <v>18</v>
      </c>
      <c r="H78" s="15">
        <f t="shared" si="5"/>
        <v>2</v>
      </c>
    </row>
    <row r="79" spans="1:8" ht="12.75">
      <c r="A79" s="1">
        <v>74</v>
      </c>
      <c r="B79" s="11" t="s">
        <v>79</v>
      </c>
      <c r="C79" s="12">
        <v>26</v>
      </c>
      <c r="D79" s="16">
        <v>640</v>
      </c>
      <c r="E79" s="16">
        <f t="shared" si="3"/>
        <v>16640</v>
      </c>
      <c r="F79" s="14">
        <v>4</v>
      </c>
      <c r="G79" s="14">
        <f t="shared" si="4"/>
        <v>24</v>
      </c>
      <c r="H79" s="15">
        <f t="shared" si="5"/>
        <v>2</v>
      </c>
    </row>
    <row r="80" spans="1:8" ht="12.75">
      <c r="A80" s="1">
        <v>75</v>
      </c>
      <c r="B80" s="11" t="s">
        <v>80</v>
      </c>
      <c r="C80" s="12">
        <v>12</v>
      </c>
      <c r="D80" s="16">
        <v>2.54</v>
      </c>
      <c r="E80" s="16">
        <f t="shared" si="3"/>
        <v>30.48</v>
      </c>
      <c r="F80" s="14">
        <v>2</v>
      </c>
      <c r="G80" s="14">
        <f t="shared" si="4"/>
        <v>12</v>
      </c>
      <c r="H80" s="15"/>
    </row>
    <row r="81" spans="1:8" ht="12.75">
      <c r="A81" s="1">
        <v>76</v>
      </c>
      <c r="B81" s="11" t="s">
        <v>81</v>
      </c>
      <c r="C81" s="12">
        <v>8</v>
      </c>
      <c r="D81" s="16">
        <v>35</v>
      </c>
      <c r="E81" s="16">
        <f t="shared" si="3"/>
        <v>280</v>
      </c>
      <c r="F81" s="14">
        <v>1</v>
      </c>
      <c r="G81" s="14">
        <f t="shared" si="4"/>
        <v>6</v>
      </c>
      <c r="H81" s="15">
        <f t="shared" si="5"/>
        <v>2</v>
      </c>
    </row>
    <row r="82" spans="1:8" ht="12.75">
      <c r="A82" s="1">
        <v>77</v>
      </c>
      <c r="B82" s="11" t="s">
        <v>82</v>
      </c>
      <c r="C82" s="12">
        <v>13</v>
      </c>
      <c r="D82" s="16">
        <v>1.43</v>
      </c>
      <c r="E82" s="16">
        <f t="shared" si="3"/>
        <v>18.59</v>
      </c>
      <c r="F82" s="14">
        <v>2</v>
      </c>
      <c r="G82" s="14">
        <f t="shared" si="4"/>
        <v>12</v>
      </c>
      <c r="H82" s="15">
        <f t="shared" si="5"/>
        <v>1</v>
      </c>
    </row>
    <row r="83" spans="1:8" ht="12.75">
      <c r="A83" s="1">
        <v>78</v>
      </c>
      <c r="B83" s="11" t="s">
        <v>83</v>
      </c>
      <c r="C83" s="12">
        <v>14</v>
      </c>
      <c r="D83" s="16">
        <v>52.25</v>
      </c>
      <c r="E83" s="16">
        <f t="shared" si="3"/>
        <v>731.5</v>
      </c>
      <c r="F83" s="14">
        <v>2</v>
      </c>
      <c r="G83" s="14">
        <f t="shared" si="4"/>
        <v>12</v>
      </c>
      <c r="H83" s="15">
        <f t="shared" si="5"/>
        <v>2</v>
      </c>
    </row>
    <row r="84" spans="1:8" ht="12.75">
      <c r="A84" s="1">
        <v>79</v>
      </c>
      <c r="B84" s="11" t="s">
        <v>84</v>
      </c>
      <c r="C84" s="12">
        <v>25</v>
      </c>
      <c r="D84" s="16">
        <v>21</v>
      </c>
      <c r="E84" s="16">
        <f t="shared" si="3"/>
        <v>525</v>
      </c>
      <c r="F84" s="14">
        <v>4</v>
      </c>
      <c r="G84" s="14">
        <f t="shared" si="4"/>
        <v>24</v>
      </c>
      <c r="H84" s="15">
        <f t="shared" si="5"/>
        <v>1</v>
      </c>
    </row>
    <row r="85" spans="1:8" ht="12.75">
      <c r="A85" s="1">
        <v>80</v>
      </c>
      <c r="B85" s="11" t="s">
        <v>85</v>
      </c>
      <c r="C85" s="12">
        <v>28</v>
      </c>
      <c r="D85" s="16">
        <v>89.3</v>
      </c>
      <c r="E85" s="16">
        <f t="shared" si="3"/>
        <v>2500.4</v>
      </c>
      <c r="F85" s="14">
        <v>4</v>
      </c>
      <c r="G85" s="14">
        <f t="shared" si="4"/>
        <v>24</v>
      </c>
      <c r="H85" s="15">
        <f t="shared" si="5"/>
        <v>4</v>
      </c>
    </row>
    <row r="86" spans="1:8" ht="12.75">
      <c r="A86" s="1">
        <v>81</v>
      </c>
      <c r="B86" s="11" t="s">
        <v>86</v>
      </c>
      <c r="C86" s="12">
        <v>9</v>
      </c>
      <c r="D86" s="16">
        <v>42.75</v>
      </c>
      <c r="E86" s="16">
        <f t="shared" si="3"/>
        <v>384.75</v>
      </c>
      <c r="F86" s="14">
        <v>1</v>
      </c>
      <c r="G86" s="14">
        <f t="shared" si="4"/>
        <v>6</v>
      </c>
      <c r="H86" s="15">
        <f t="shared" si="5"/>
        <v>3</v>
      </c>
    </row>
    <row r="87" spans="1:8" ht="12.75">
      <c r="A87" s="1">
        <v>82</v>
      </c>
      <c r="B87" s="11" t="s">
        <v>87</v>
      </c>
      <c r="C87" s="12">
        <v>7</v>
      </c>
      <c r="D87" s="16">
        <v>19</v>
      </c>
      <c r="E87" s="16">
        <f t="shared" si="3"/>
        <v>133</v>
      </c>
      <c r="F87" s="14">
        <v>1</v>
      </c>
      <c r="G87" s="14">
        <f t="shared" si="4"/>
        <v>6</v>
      </c>
      <c r="H87" s="15">
        <f t="shared" si="5"/>
        <v>1</v>
      </c>
    </row>
    <row r="88" spans="1:8" ht="12.75">
      <c r="A88" s="1">
        <v>83</v>
      </c>
      <c r="B88" s="11" t="s">
        <v>88</v>
      </c>
      <c r="C88" s="12">
        <v>15</v>
      </c>
      <c r="D88" s="16">
        <v>57</v>
      </c>
      <c r="E88" s="16">
        <f t="shared" si="3"/>
        <v>855</v>
      </c>
      <c r="F88" s="14">
        <v>2</v>
      </c>
      <c r="G88" s="14">
        <f t="shared" si="4"/>
        <v>12</v>
      </c>
      <c r="H88" s="15">
        <f t="shared" si="5"/>
        <v>3</v>
      </c>
    </row>
    <row r="89" spans="1:8" ht="12.75">
      <c r="A89" s="1">
        <v>84</v>
      </c>
      <c r="B89" s="11" t="s">
        <v>89</v>
      </c>
      <c r="C89" s="12">
        <v>20</v>
      </c>
      <c r="D89" s="16">
        <v>2.7</v>
      </c>
      <c r="E89" s="16">
        <f t="shared" si="3"/>
        <v>54</v>
      </c>
      <c r="F89" s="14">
        <v>3</v>
      </c>
      <c r="G89" s="14">
        <f t="shared" si="4"/>
        <v>18</v>
      </c>
      <c r="H89" s="15">
        <f t="shared" si="5"/>
        <v>2</v>
      </c>
    </row>
    <row r="90" spans="1:8" ht="12.75">
      <c r="A90" s="1">
        <v>85</v>
      </c>
      <c r="B90" s="11" t="s">
        <v>90</v>
      </c>
      <c r="C90" s="12">
        <v>20</v>
      </c>
      <c r="D90" s="16">
        <v>3.68</v>
      </c>
      <c r="E90" s="16">
        <f t="shared" si="3"/>
        <v>73.60000000000001</v>
      </c>
      <c r="F90" s="14">
        <v>3</v>
      </c>
      <c r="G90" s="14">
        <f t="shared" si="4"/>
        <v>18</v>
      </c>
      <c r="H90" s="15">
        <f t="shared" si="5"/>
        <v>2</v>
      </c>
    </row>
    <row r="91" spans="1:8" ht="12.75">
      <c r="A91" s="1">
        <v>86</v>
      </c>
      <c r="B91" s="11" t="s">
        <v>91</v>
      </c>
      <c r="C91" s="12">
        <v>76</v>
      </c>
      <c r="D91" s="16">
        <v>85</v>
      </c>
      <c r="E91" s="16">
        <f t="shared" si="3"/>
        <v>6460</v>
      </c>
      <c r="F91" s="14">
        <v>12</v>
      </c>
      <c r="G91" s="14">
        <f t="shared" si="4"/>
        <v>72</v>
      </c>
      <c r="H91" s="15">
        <f t="shared" si="5"/>
        <v>4</v>
      </c>
    </row>
    <row r="92" spans="1:8" ht="12.75">
      <c r="A92" s="1">
        <v>87</v>
      </c>
      <c r="B92" s="11" t="s">
        <v>92</v>
      </c>
      <c r="C92" s="12">
        <f>20-7</f>
        <v>13</v>
      </c>
      <c r="D92" s="16">
        <v>33.25</v>
      </c>
      <c r="E92" s="16">
        <f t="shared" si="3"/>
        <v>432.25</v>
      </c>
      <c r="F92" s="14">
        <v>2</v>
      </c>
      <c r="G92" s="14">
        <f t="shared" si="4"/>
        <v>12</v>
      </c>
      <c r="H92" s="15">
        <f t="shared" si="5"/>
        <v>1</v>
      </c>
    </row>
    <row r="93" spans="1:8" ht="12.75">
      <c r="A93" s="1">
        <v>88</v>
      </c>
      <c r="B93" s="11" t="s">
        <v>93</v>
      </c>
      <c r="C93" s="12">
        <v>8</v>
      </c>
      <c r="D93" s="16">
        <v>14.25</v>
      </c>
      <c r="E93" s="16">
        <f t="shared" si="3"/>
        <v>114</v>
      </c>
      <c r="F93" s="14">
        <v>1</v>
      </c>
      <c r="G93" s="14">
        <f t="shared" si="4"/>
        <v>6</v>
      </c>
      <c r="H93" s="15">
        <f t="shared" si="5"/>
        <v>2</v>
      </c>
    </row>
    <row r="94" spans="1:8" ht="12.75">
      <c r="A94" s="1">
        <v>89</v>
      </c>
      <c r="B94" s="11" t="s">
        <v>94</v>
      </c>
      <c r="C94" s="12">
        <v>19</v>
      </c>
      <c r="D94" s="16">
        <v>123.75</v>
      </c>
      <c r="E94" s="16">
        <f t="shared" si="3"/>
        <v>2351.25</v>
      </c>
      <c r="F94" s="14">
        <v>3</v>
      </c>
      <c r="G94" s="14">
        <f t="shared" si="4"/>
        <v>18</v>
      </c>
      <c r="H94" s="15">
        <f t="shared" si="5"/>
        <v>1</v>
      </c>
    </row>
    <row r="95" spans="1:8" ht="12.75">
      <c r="A95" s="1">
        <v>90</v>
      </c>
      <c r="B95" s="11" t="s">
        <v>95</v>
      </c>
      <c r="C95" s="12">
        <v>20</v>
      </c>
      <c r="D95" s="16">
        <v>33.62</v>
      </c>
      <c r="E95" s="16">
        <f t="shared" si="3"/>
        <v>672.4</v>
      </c>
      <c r="F95" s="14">
        <v>3</v>
      </c>
      <c r="G95" s="14">
        <f t="shared" si="4"/>
        <v>18</v>
      </c>
      <c r="H95" s="15">
        <f t="shared" si="5"/>
        <v>2</v>
      </c>
    </row>
    <row r="96" spans="1:8" ht="12.75">
      <c r="A96" s="1">
        <v>91</v>
      </c>
      <c r="B96" s="11" t="s">
        <v>96</v>
      </c>
      <c r="C96" s="12">
        <f>31-8</f>
        <v>23</v>
      </c>
      <c r="D96" s="16">
        <v>21</v>
      </c>
      <c r="E96" s="16">
        <f t="shared" si="3"/>
        <v>483</v>
      </c>
      <c r="F96" s="14">
        <v>3</v>
      </c>
      <c r="G96" s="14">
        <f t="shared" si="4"/>
        <v>18</v>
      </c>
      <c r="H96" s="15">
        <f t="shared" si="5"/>
        <v>5</v>
      </c>
    </row>
    <row r="97" spans="1:8" ht="12.75">
      <c r="A97" s="1">
        <v>92</v>
      </c>
      <c r="B97" s="11" t="s">
        <v>97</v>
      </c>
      <c r="C97" s="12">
        <v>15</v>
      </c>
      <c r="D97" s="16">
        <v>76.5</v>
      </c>
      <c r="E97" s="16">
        <f t="shared" si="3"/>
        <v>1147.5</v>
      </c>
      <c r="F97" s="14">
        <v>2</v>
      </c>
      <c r="G97" s="14">
        <f t="shared" si="4"/>
        <v>12</v>
      </c>
      <c r="H97" s="15">
        <f t="shared" si="5"/>
        <v>3</v>
      </c>
    </row>
    <row r="98" spans="1:8" ht="12.75">
      <c r="A98" s="1">
        <v>93</v>
      </c>
      <c r="B98" s="11" t="s">
        <v>98</v>
      </c>
      <c r="C98" s="12">
        <v>12</v>
      </c>
      <c r="D98" s="16">
        <v>17</v>
      </c>
      <c r="E98" s="19">
        <f t="shared" si="3"/>
        <v>204</v>
      </c>
      <c r="F98" s="14">
        <v>2</v>
      </c>
      <c r="G98" s="14">
        <f t="shared" si="4"/>
        <v>12</v>
      </c>
      <c r="H98" s="15"/>
    </row>
    <row r="99" spans="1:8" ht="12.75">
      <c r="A99" s="1">
        <v>94</v>
      </c>
      <c r="B99" s="11" t="s">
        <v>99</v>
      </c>
      <c r="C99" s="12">
        <v>10</v>
      </c>
      <c r="D99" s="16">
        <v>46.64</v>
      </c>
      <c r="E99" s="16">
        <f t="shared" si="3"/>
        <v>466.4</v>
      </c>
      <c r="F99" s="14">
        <v>1</v>
      </c>
      <c r="G99" s="14">
        <f t="shared" si="4"/>
        <v>6</v>
      </c>
      <c r="H99" s="15">
        <f t="shared" si="5"/>
        <v>4</v>
      </c>
    </row>
    <row r="100" spans="1:8" ht="12.75">
      <c r="A100" s="1">
        <v>95</v>
      </c>
      <c r="B100" s="11" t="s">
        <v>100</v>
      </c>
      <c r="C100" s="12">
        <v>29</v>
      </c>
      <c r="D100" s="16">
        <v>14.25</v>
      </c>
      <c r="E100" s="16">
        <f t="shared" si="3"/>
        <v>413.25</v>
      </c>
      <c r="F100" s="14">
        <v>4</v>
      </c>
      <c r="G100" s="14">
        <f t="shared" si="4"/>
        <v>24</v>
      </c>
      <c r="H100" s="15">
        <f t="shared" si="5"/>
        <v>5</v>
      </c>
    </row>
    <row r="101" spans="1:8" ht="12.75">
      <c r="A101" s="1">
        <v>96</v>
      </c>
      <c r="B101" s="11" t="s">
        <v>101</v>
      </c>
      <c r="C101" s="12">
        <v>984</v>
      </c>
      <c r="D101" s="16">
        <v>1.15</v>
      </c>
      <c r="E101" s="16">
        <f t="shared" si="3"/>
        <v>1131.6</v>
      </c>
      <c r="F101" s="14">
        <f>C101/6</f>
        <v>164</v>
      </c>
      <c r="G101" s="14">
        <f t="shared" si="4"/>
        <v>984</v>
      </c>
      <c r="H101" s="15"/>
    </row>
    <row r="102" spans="1:8" ht="12.75">
      <c r="A102" s="1">
        <v>97</v>
      </c>
      <c r="B102" s="11" t="s">
        <v>102</v>
      </c>
      <c r="C102" s="12">
        <v>17</v>
      </c>
      <c r="D102" s="16">
        <v>10</v>
      </c>
      <c r="E102" s="16">
        <f t="shared" si="3"/>
        <v>170</v>
      </c>
      <c r="F102" s="14">
        <v>2</v>
      </c>
      <c r="G102" s="14">
        <f t="shared" si="4"/>
        <v>12</v>
      </c>
      <c r="H102" s="15">
        <f t="shared" si="5"/>
        <v>5</v>
      </c>
    </row>
    <row r="103" spans="1:8" ht="12.75">
      <c r="A103" s="1">
        <v>98</v>
      </c>
      <c r="B103" s="11" t="s">
        <v>103</v>
      </c>
      <c r="C103" s="12">
        <v>12</v>
      </c>
      <c r="D103" s="16">
        <v>120.94</v>
      </c>
      <c r="E103" s="16">
        <f t="shared" si="3"/>
        <v>1451.28</v>
      </c>
      <c r="F103" s="14">
        <v>2</v>
      </c>
      <c r="G103" s="14">
        <f t="shared" si="4"/>
        <v>12</v>
      </c>
      <c r="H103" s="15"/>
    </row>
    <row r="104" spans="1:8" ht="12.75">
      <c r="A104" s="1">
        <v>99</v>
      </c>
      <c r="B104" s="11" t="s">
        <v>104</v>
      </c>
      <c r="C104" s="12">
        <v>48</v>
      </c>
      <c r="D104" s="16">
        <v>134.37</v>
      </c>
      <c r="E104" s="16">
        <f t="shared" si="3"/>
        <v>6449.76</v>
      </c>
      <c r="F104" s="14">
        <f>C104/6</f>
        <v>8</v>
      </c>
      <c r="G104" s="14">
        <f t="shared" si="4"/>
        <v>48</v>
      </c>
      <c r="H104" s="15"/>
    </row>
    <row r="105" spans="1:8" ht="12.75">
      <c r="A105" s="1">
        <v>100</v>
      </c>
      <c r="B105" s="11" t="s">
        <v>105</v>
      </c>
      <c r="C105" s="12">
        <v>48</v>
      </c>
      <c r="D105" s="16">
        <v>44.83</v>
      </c>
      <c r="E105" s="16">
        <f t="shared" si="3"/>
        <v>2151.84</v>
      </c>
      <c r="F105" s="14">
        <f>C105/6</f>
        <v>8</v>
      </c>
      <c r="G105" s="14">
        <f t="shared" si="4"/>
        <v>48</v>
      </c>
      <c r="H105" s="15"/>
    </row>
    <row r="106" spans="1:8" ht="12.75">
      <c r="A106" s="1">
        <v>101</v>
      </c>
      <c r="B106" s="11" t="s">
        <v>106</v>
      </c>
      <c r="C106" s="12">
        <v>25</v>
      </c>
      <c r="D106" s="16">
        <v>53.77</v>
      </c>
      <c r="E106" s="16">
        <f t="shared" si="3"/>
        <v>1344.25</v>
      </c>
      <c r="F106" s="14">
        <v>4</v>
      </c>
      <c r="G106" s="14">
        <f t="shared" si="4"/>
        <v>24</v>
      </c>
      <c r="H106" s="15">
        <f t="shared" si="5"/>
        <v>1</v>
      </c>
    </row>
    <row r="107" spans="1:8" ht="12.75">
      <c r="A107" s="1">
        <v>102</v>
      </c>
      <c r="B107" s="11" t="s">
        <v>107</v>
      </c>
      <c r="C107" s="12">
        <v>8</v>
      </c>
      <c r="D107" s="16">
        <v>3.14</v>
      </c>
      <c r="E107" s="16">
        <f t="shared" si="3"/>
        <v>25.12</v>
      </c>
      <c r="F107" s="14">
        <v>1</v>
      </c>
      <c r="G107" s="14">
        <f t="shared" si="4"/>
        <v>6</v>
      </c>
      <c r="H107" s="15">
        <f t="shared" si="5"/>
        <v>2</v>
      </c>
    </row>
    <row r="108" spans="1:8" ht="12.75">
      <c r="A108" s="1">
        <v>103</v>
      </c>
      <c r="B108" s="11" t="s">
        <v>108</v>
      </c>
      <c r="C108" s="12">
        <v>12</v>
      </c>
      <c r="D108" s="16">
        <v>260.16</v>
      </c>
      <c r="E108" s="16">
        <f t="shared" si="3"/>
        <v>3121.92</v>
      </c>
      <c r="F108" s="14">
        <f>C108/6</f>
        <v>2</v>
      </c>
      <c r="G108" s="14">
        <f t="shared" si="4"/>
        <v>12</v>
      </c>
      <c r="H108" s="15"/>
    </row>
    <row r="109" spans="1:8" ht="12.75">
      <c r="A109" s="1">
        <v>104</v>
      </c>
      <c r="B109" s="11" t="s">
        <v>109</v>
      </c>
      <c r="C109" s="12">
        <v>12</v>
      </c>
      <c r="D109" s="16">
        <v>260.16</v>
      </c>
      <c r="E109" s="16">
        <f t="shared" si="3"/>
        <v>3121.92</v>
      </c>
      <c r="F109" s="14">
        <f>C109/6</f>
        <v>2</v>
      </c>
      <c r="G109" s="14">
        <f t="shared" si="4"/>
        <v>12</v>
      </c>
      <c r="H109" s="15"/>
    </row>
    <row r="110" spans="1:8" ht="12.75">
      <c r="A110" s="1">
        <v>105</v>
      </c>
      <c r="B110" s="11" t="s">
        <v>110</v>
      </c>
      <c r="C110" s="12">
        <v>20</v>
      </c>
      <c r="D110" s="16">
        <v>3.8</v>
      </c>
      <c r="E110" s="16">
        <f t="shared" si="3"/>
        <v>76</v>
      </c>
      <c r="F110" s="14">
        <v>3</v>
      </c>
      <c r="G110" s="14">
        <f t="shared" si="4"/>
        <v>18</v>
      </c>
      <c r="H110" s="15">
        <f t="shared" si="5"/>
        <v>2</v>
      </c>
    </row>
    <row r="111" spans="1:8" ht="12.75">
      <c r="A111" s="1">
        <v>106</v>
      </c>
      <c r="B111" s="11" t="s">
        <v>111</v>
      </c>
      <c r="C111" s="12">
        <v>15</v>
      </c>
      <c r="D111" s="16">
        <v>19.69</v>
      </c>
      <c r="E111" s="16">
        <f t="shared" si="3"/>
        <v>295.35</v>
      </c>
      <c r="F111" s="14">
        <v>2</v>
      </c>
      <c r="G111" s="14">
        <f t="shared" si="4"/>
        <v>12</v>
      </c>
      <c r="H111" s="15">
        <f t="shared" si="5"/>
        <v>3</v>
      </c>
    </row>
    <row r="112" spans="1:8" ht="12.75">
      <c r="A112" s="1">
        <v>107</v>
      </c>
      <c r="B112" s="11" t="s">
        <v>112</v>
      </c>
      <c r="C112" s="12">
        <v>9</v>
      </c>
      <c r="D112" s="16">
        <v>36.34</v>
      </c>
      <c r="E112" s="16">
        <f t="shared" si="3"/>
        <v>327.06000000000006</v>
      </c>
      <c r="F112" s="14">
        <v>1</v>
      </c>
      <c r="G112" s="14">
        <f t="shared" si="4"/>
        <v>6</v>
      </c>
      <c r="H112" s="15">
        <f t="shared" si="5"/>
        <v>3</v>
      </c>
    </row>
    <row r="113" spans="1:8" ht="12.75">
      <c r="A113" s="1">
        <v>108</v>
      </c>
      <c r="B113" s="11" t="s">
        <v>113</v>
      </c>
      <c r="C113" s="12">
        <v>9</v>
      </c>
      <c r="D113" s="16">
        <v>68.85</v>
      </c>
      <c r="E113" s="16">
        <f t="shared" si="3"/>
        <v>619.65</v>
      </c>
      <c r="F113" s="14">
        <v>1</v>
      </c>
      <c r="G113" s="14">
        <f t="shared" si="4"/>
        <v>6</v>
      </c>
      <c r="H113" s="15">
        <f t="shared" si="5"/>
        <v>3</v>
      </c>
    </row>
    <row r="114" spans="1:8" ht="12.75">
      <c r="A114" s="1">
        <v>109</v>
      </c>
      <c r="B114" s="11" t="s">
        <v>114</v>
      </c>
      <c r="C114" s="12">
        <v>23</v>
      </c>
      <c r="D114" s="16">
        <v>36.96</v>
      </c>
      <c r="E114" s="16">
        <f t="shared" si="3"/>
        <v>850.08</v>
      </c>
      <c r="F114" s="14">
        <v>3</v>
      </c>
      <c r="G114" s="14">
        <f t="shared" si="4"/>
        <v>18</v>
      </c>
      <c r="H114" s="15">
        <f t="shared" si="5"/>
        <v>5</v>
      </c>
    </row>
    <row r="115" spans="1:8" ht="12.75">
      <c r="A115" s="1">
        <v>110</v>
      </c>
      <c r="B115" s="11" t="s">
        <v>115</v>
      </c>
      <c r="C115" s="12">
        <v>20</v>
      </c>
      <c r="D115" s="16">
        <v>26.88</v>
      </c>
      <c r="E115" s="16">
        <f t="shared" si="3"/>
        <v>537.6</v>
      </c>
      <c r="F115" s="14">
        <v>3</v>
      </c>
      <c r="G115" s="14">
        <f t="shared" si="4"/>
        <v>18</v>
      </c>
      <c r="H115" s="15">
        <f t="shared" si="5"/>
        <v>2</v>
      </c>
    </row>
    <row r="116" spans="1:8" ht="12.75">
      <c r="A116" s="1">
        <v>111</v>
      </c>
      <c r="B116" s="11" t="s">
        <v>116</v>
      </c>
      <c r="C116" s="12">
        <v>305</v>
      </c>
      <c r="D116" s="16">
        <v>16.54</v>
      </c>
      <c r="E116" s="16">
        <f t="shared" si="3"/>
        <v>5044.7</v>
      </c>
      <c r="F116" s="14">
        <v>50</v>
      </c>
      <c r="G116" s="14">
        <f t="shared" si="4"/>
        <v>300</v>
      </c>
      <c r="H116" s="15">
        <f t="shared" si="5"/>
        <v>5</v>
      </c>
    </row>
    <row r="117" spans="1:8" ht="12.75">
      <c r="A117" s="1">
        <v>112</v>
      </c>
      <c r="B117" s="11" t="s">
        <v>117</v>
      </c>
      <c r="C117" s="12">
        <v>8</v>
      </c>
      <c r="D117" s="16">
        <v>28.56</v>
      </c>
      <c r="E117" s="16">
        <f t="shared" si="3"/>
        <v>228.48</v>
      </c>
      <c r="F117" s="14">
        <v>1</v>
      </c>
      <c r="G117" s="14">
        <f t="shared" si="4"/>
        <v>6</v>
      </c>
      <c r="H117" s="15">
        <f t="shared" si="5"/>
        <v>2</v>
      </c>
    </row>
    <row r="118" spans="1:8" ht="12.75">
      <c r="A118" s="1">
        <v>113</v>
      </c>
      <c r="B118" s="11" t="s">
        <v>118</v>
      </c>
      <c r="C118" s="12">
        <v>6</v>
      </c>
      <c r="D118" s="16">
        <v>751.5</v>
      </c>
      <c r="E118" s="16">
        <f t="shared" si="3"/>
        <v>4509</v>
      </c>
      <c r="F118" s="14">
        <v>1</v>
      </c>
      <c r="G118" s="14">
        <f t="shared" si="4"/>
        <v>6</v>
      </c>
      <c r="H118" s="15"/>
    </row>
    <row r="119" spans="1:8" ht="12.75">
      <c r="A119" s="1">
        <v>114</v>
      </c>
      <c r="B119" s="11" t="s">
        <v>119</v>
      </c>
      <c r="C119" s="12">
        <v>8</v>
      </c>
      <c r="D119" s="16">
        <v>225</v>
      </c>
      <c r="E119" s="16">
        <f t="shared" si="3"/>
        <v>1800</v>
      </c>
      <c r="F119" s="14">
        <v>1</v>
      </c>
      <c r="G119" s="14">
        <f t="shared" si="4"/>
        <v>6</v>
      </c>
      <c r="H119" s="15">
        <f t="shared" si="5"/>
        <v>2</v>
      </c>
    </row>
    <row r="120" spans="1:8" ht="12.75">
      <c r="A120" s="1">
        <v>115</v>
      </c>
      <c r="B120" s="11" t="s">
        <v>120</v>
      </c>
      <c r="C120" s="12">
        <v>10</v>
      </c>
      <c r="D120" s="16">
        <v>67.5</v>
      </c>
      <c r="E120" s="16">
        <f t="shared" si="3"/>
        <v>675</v>
      </c>
      <c r="F120" s="14">
        <v>1</v>
      </c>
      <c r="G120" s="14">
        <f t="shared" si="4"/>
        <v>6</v>
      </c>
      <c r="H120" s="15">
        <f t="shared" si="5"/>
        <v>4</v>
      </c>
    </row>
    <row r="121" spans="1:8" ht="12.75">
      <c r="A121" s="1">
        <v>116</v>
      </c>
      <c r="B121" s="11" t="s">
        <v>121</v>
      </c>
      <c r="C121" s="12">
        <v>6</v>
      </c>
      <c r="D121" s="16">
        <v>65</v>
      </c>
      <c r="E121" s="16">
        <f t="shared" si="3"/>
        <v>390</v>
      </c>
      <c r="F121" s="14">
        <f>C121/6</f>
        <v>1</v>
      </c>
      <c r="G121" s="14">
        <f t="shared" si="4"/>
        <v>6</v>
      </c>
      <c r="H121" s="15"/>
    </row>
    <row r="122" spans="1:8" ht="12.75">
      <c r="A122" s="1">
        <v>117</v>
      </c>
      <c r="B122" s="11" t="s">
        <v>122</v>
      </c>
      <c r="C122" s="12">
        <v>10</v>
      </c>
      <c r="D122" s="16">
        <v>1456.27</v>
      </c>
      <c r="E122" s="16">
        <f t="shared" si="3"/>
        <v>14562.7</v>
      </c>
      <c r="F122" s="14">
        <v>1</v>
      </c>
      <c r="G122" s="14">
        <f t="shared" si="4"/>
        <v>6</v>
      </c>
      <c r="H122" s="15">
        <f t="shared" si="5"/>
        <v>4</v>
      </c>
    </row>
    <row r="123" spans="1:8" ht="12.75">
      <c r="A123" s="1">
        <v>118</v>
      </c>
      <c r="B123" s="11" t="s">
        <v>123</v>
      </c>
      <c r="C123" s="12">
        <v>6</v>
      </c>
      <c r="D123" s="16">
        <v>24.75</v>
      </c>
      <c r="E123" s="16">
        <f t="shared" si="3"/>
        <v>148.5</v>
      </c>
      <c r="F123" s="14">
        <f>C123/6</f>
        <v>1</v>
      </c>
      <c r="G123" s="14">
        <f t="shared" si="4"/>
        <v>6</v>
      </c>
      <c r="H123" s="15"/>
    </row>
    <row r="124" spans="1:8" ht="12.75">
      <c r="A124" s="1">
        <v>119</v>
      </c>
      <c r="B124" s="11" t="s">
        <v>124</v>
      </c>
      <c r="C124" s="12">
        <v>18</v>
      </c>
      <c r="D124" s="16">
        <v>84.38</v>
      </c>
      <c r="E124" s="16">
        <f t="shared" si="3"/>
        <v>1518.84</v>
      </c>
      <c r="F124" s="14">
        <f>C124/6</f>
        <v>3</v>
      </c>
      <c r="G124" s="14">
        <f t="shared" si="4"/>
        <v>18</v>
      </c>
      <c r="H124" s="15"/>
    </row>
    <row r="125" spans="1:8" ht="12.75">
      <c r="A125" s="1">
        <v>120</v>
      </c>
      <c r="B125" s="11" t="s">
        <v>125</v>
      </c>
      <c r="C125" s="12">
        <v>13</v>
      </c>
      <c r="D125" s="16">
        <v>13.5</v>
      </c>
      <c r="E125" s="16">
        <f t="shared" si="3"/>
        <v>175.5</v>
      </c>
      <c r="F125" s="14">
        <v>2</v>
      </c>
      <c r="G125" s="14">
        <f t="shared" si="4"/>
        <v>12</v>
      </c>
      <c r="H125" s="15">
        <f t="shared" si="5"/>
        <v>1</v>
      </c>
    </row>
    <row r="126" spans="1:8" ht="12.75">
      <c r="A126" s="1">
        <v>121</v>
      </c>
      <c r="B126" s="11" t="s">
        <v>126</v>
      </c>
      <c r="C126" s="12">
        <v>9</v>
      </c>
      <c r="D126" s="16">
        <v>330</v>
      </c>
      <c r="E126" s="16">
        <f t="shared" si="3"/>
        <v>2970</v>
      </c>
      <c r="F126" s="14">
        <v>1</v>
      </c>
      <c r="G126" s="14">
        <f t="shared" si="4"/>
        <v>6</v>
      </c>
      <c r="H126" s="15">
        <f t="shared" si="5"/>
        <v>3</v>
      </c>
    </row>
    <row r="127" spans="1:8" ht="12.75">
      <c r="A127" s="1">
        <v>122</v>
      </c>
      <c r="B127" s="11" t="s">
        <v>127</v>
      </c>
      <c r="C127" s="12">
        <v>9</v>
      </c>
      <c r="D127" s="16">
        <v>50.63</v>
      </c>
      <c r="E127" s="16">
        <f t="shared" si="3"/>
        <v>455.67</v>
      </c>
      <c r="F127" s="14">
        <v>1</v>
      </c>
      <c r="G127" s="14">
        <f t="shared" si="4"/>
        <v>6</v>
      </c>
      <c r="H127" s="15">
        <f t="shared" si="5"/>
        <v>3</v>
      </c>
    </row>
    <row r="128" spans="1:8" ht="12.75">
      <c r="A128" s="1">
        <v>123</v>
      </c>
      <c r="B128" s="11" t="s">
        <v>128</v>
      </c>
      <c r="C128" s="12">
        <v>36</v>
      </c>
      <c r="D128" s="16">
        <v>595.57</v>
      </c>
      <c r="E128" s="16">
        <f t="shared" si="3"/>
        <v>21440.52</v>
      </c>
      <c r="F128" s="14">
        <f>C128/6</f>
        <v>6</v>
      </c>
      <c r="G128" s="14">
        <f t="shared" si="4"/>
        <v>36</v>
      </c>
      <c r="H128" s="15"/>
    </row>
    <row r="129" spans="1:8" ht="12.75">
      <c r="A129" s="1">
        <v>124</v>
      </c>
      <c r="B129" s="11" t="s">
        <v>129</v>
      </c>
      <c r="C129" s="12">
        <v>11</v>
      </c>
      <c r="D129" s="16">
        <v>167.27</v>
      </c>
      <c r="E129" s="16">
        <f t="shared" si="3"/>
        <v>1839.97</v>
      </c>
      <c r="F129" s="14">
        <v>1</v>
      </c>
      <c r="G129" s="14">
        <f t="shared" si="4"/>
        <v>6</v>
      </c>
      <c r="H129" s="15">
        <f t="shared" si="5"/>
        <v>5</v>
      </c>
    </row>
    <row r="130" spans="1:8" ht="12.75">
      <c r="A130" s="1">
        <v>125</v>
      </c>
      <c r="B130" s="11" t="s">
        <v>130</v>
      </c>
      <c r="C130" s="12">
        <v>9</v>
      </c>
      <c r="D130" s="16">
        <v>686.25</v>
      </c>
      <c r="E130" s="16">
        <f t="shared" si="3"/>
        <v>6176.25</v>
      </c>
      <c r="F130" s="14">
        <v>1</v>
      </c>
      <c r="G130" s="14">
        <f t="shared" si="4"/>
        <v>6</v>
      </c>
      <c r="H130" s="15">
        <f t="shared" si="5"/>
        <v>3</v>
      </c>
    </row>
    <row r="131" spans="1:8" ht="12.75">
      <c r="A131" s="1">
        <v>126</v>
      </c>
      <c r="B131" s="11" t="s">
        <v>131</v>
      </c>
      <c r="C131" s="12">
        <v>8</v>
      </c>
      <c r="D131" s="19">
        <v>2784.38</v>
      </c>
      <c r="E131" s="16">
        <f t="shared" si="3"/>
        <v>22275.04</v>
      </c>
      <c r="F131" s="14">
        <v>1</v>
      </c>
      <c r="G131" s="14">
        <f t="shared" si="4"/>
        <v>6</v>
      </c>
      <c r="H131" s="15">
        <f t="shared" si="5"/>
        <v>2</v>
      </c>
    </row>
    <row r="132" spans="1:8" ht="12.75">
      <c r="A132" s="1">
        <v>127</v>
      </c>
      <c r="B132" s="11" t="s">
        <v>132</v>
      </c>
      <c r="C132" s="12">
        <v>8</v>
      </c>
      <c r="D132" s="16">
        <v>120.38</v>
      </c>
      <c r="E132" s="16">
        <f t="shared" si="3"/>
        <v>963.04</v>
      </c>
      <c r="F132" s="14">
        <v>1</v>
      </c>
      <c r="G132" s="14">
        <f t="shared" si="4"/>
        <v>6</v>
      </c>
      <c r="H132" s="15">
        <f t="shared" si="5"/>
        <v>2</v>
      </c>
    </row>
    <row r="133" spans="1:8" ht="12.75">
      <c r="A133" s="1">
        <v>128</v>
      </c>
      <c r="B133" s="11" t="s">
        <v>133</v>
      </c>
      <c r="C133" s="12">
        <v>6</v>
      </c>
      <c r="D133" s="16">
        <v>405</v>
      </c>
      <c r="E133" s="16">
        <f t="shared" si="3"/>
        <v>2430</v>
      </c>
      <c r="F133" s="14">
        <f>C133/6</f>
        <v>1</v>
      </c>
      <c r="G133" s="14">
        <f t="shared" si="4"/>
        <v>6</v>
      </c>
      <c r="H133" s="15"/>
    </row>
    <row r="134" spans="1:8" ht="12.75">
      <c r="A134" s="1">
        <v>129</v>
      </c>
      <c r="B134" s="11" t="s">
        <v>134</v>
      </c>
      <c r="C134" s="12">
        <v>7</v>
      </c>
      <c r="D134" s="16">
        <v>110.14</v>
      </c>
      <c r="E134" s="16">
        <f t="shared" si="3"/>
        <v>770.98</v>
      </c>
      <c r="F134" s="14">
        <v>1</v>
      </c>
      <c r="G134" s="14">
        <f t="shared" si="4"/>
        <v>6</v>
      </c>
      <c r="H134" s="15">
        <f t="shared" si="5"/>
        <v>1</v>
      </c>
    </row>
    <row r="135" spans="1:8" ht="12.75">
      <c r="A135" s="1">
        <v>130</v>
      </c>
      <c r="B135" s="11" t="s">
        <v>135</v>
      </c>
      <c r="C135" s="12">
        <v>12</v>
      </c>
      <c r="D135" s="16">
        <v>17.33</v>
      </c>
      <c r="E135" s="16">
        <f aca="true" t="shared" si="6" ref="E135:E163">C135*D135</f>
        <v>207.95999999999998</v>
      </c>
      <c r="F135" s="14">
        <f>C135/6</f>
        <v>2</v>
      </c>
      <c r="G135" s="14">
        <f aca="true" t="shared" si="7" ref="G135:G198">F135*6</f>
        <v>12</v>
      </c>
      <c r="H135" s="15"/>
    </row>
    <row r="136" spans="1:8" ht="12.75">
      <c r="A136" s="1">
        <v>131</v>
      </c>
      <c r="B136" s="11" t="s">
        <v>136</v>
      </c>
      <c r="C136" s="12">
        <v>10</v>
      </c>
      <c r="D136" s="16">
        <v>60.64</v>
      </c>
      <c r="E136" s="16">
        <f t="shared" si="6"/>
        <v>606.4</v>
      </c>
      <c r="F136" s="14">
        <v>1</v>
      </c>
      <c r="G136" s="14">
        <f t="shared" si="7"/>
        <v>6</v>
      </c>
      <c r="H136" s="15">
        <f aca="true" t="shared" si="8" ref="H136:H198">C136-G136</f>
        <v>4</v>
      </c>
    </row>
    <row r="137" spans="1:8" ht="12.75">
      <c r="A137" s="1">
        <v>132</v>
      </c>
      <c r="B137" s="11" t="s">
        <v>137</v>
      </c>
      <c r="C137" s="12">
        <v>8</v>
      </c>
      <c r="D137" s="16">
        <v>99.9</v>
      </c>
      <c r="E137" s="16">
        <f t="shared" si="6"/>
        <v>799.2</v>
      </c>
      <c r="F137" s="14">
        <v>1</v>
      </c>
      <c r="G137" s="14">
        <f t="shared" si="7"/>
        <v>6</v>
      </c>
      <c r="H137" s="15">
        <f t="shared" si="8"/>
        <v>2</v>
      </c>
    </row>
    <row r="138" spans="1:8" ht="12.75">
      <c r="A138" s="1">
        <v>133</v>
      </c>
      <c r="B138" s="11" t="s">
        <v>138</v>
      </c>
      <c r="C138" s="12">
        <v>6</v>
      </c>
      <c r="D138" s="16">
        <v>73.86</v>
      </c>
      <c r="E138" s="16">
        <f t="shared" si="6"/>
        <v>443.15999999999997</v>
      </c>
      <c r="F138" s="14">
        <f>C138/6</f>
        <v>1</v>
      </c>
      <c r="G138" s="14">
        <f t="shared" si="7"/>
        <v>6</v>
      </c>
      <c r="H138" s="15"/>
    </row>
    <row r="139" spans="1:8" ht="12.75">
      <c r="A139" s="1">
        <v>134</v>
      </c>
      <c r="B139" s="11" t="s">
        <v>139</v>
      </c>
      <c r="C139" s="12">
        <v>14</v>
      </c>
      <c r="D139" s="16">
        <v>120.83</v>
      </c>
      <c r="E139" s="16">
        <f t="shared" si="6"/>
        <v>1691.62</v>
      </c>
      <c r="F139" s="14">
        <v>2</v>
      </c>
      <c r="G139" s="14">
        <f t="shared" si="7"/>
        <v>12</v>
      </c>
      <c r="H139" s="15">
        <f t="shared" si="8"/>
        <v>2</v>
      </c>
    </row>
    <row r="140" spans="1:8" ht="12.75">
      <c r="A140" s="1">
        <v>135</v>
      </c>
      <c r="B140" s="11" t="s">
        <v>140</v>
      </c>
      <c r="C140" s="12">
        <v>6</v>
      </c>
      <c r="D140" s="16">
        <v>128.93</v>
      </c>
      <c r="E140" s="16">
        <f t="shared" si="6"/>
        <v>773.58</v>
      </c>
      <c r="F140" s="14">
        <f>C140/6</f>
        <v>1</v>
      </c>
      <c r="G140" s="14">
        <f t="shared" si="7"/>
        <v>6</v>
      </c>
      <c r="H140" s="15"/>
    </row>
    <row r="141" spans="1:8" ht="12.75">
      <c r="A141" s="1">
        <v>136</v>
      </c>
      <c r="B141" s="11" t="s">
        <v>141</v>
      </c>
      <c r="C141" s="12">
        <v>8</v>
      </c>
      <c r="D141" s="16">
        <v>186.3</v>
      </c>
      <c r="E141" s="16">
        <f t="shared" si="6"/>
        <v>1490.4</v>
      </c>
      <c r="F141" s="14">
        <v>1</v>
      </c>
      <c r="G141" s="14">
        <f t="shared" si="7"/>
        <v>6</v>
      </c>
      <c r="H141" s="15">
        <f t="shared" si="8"/>
        <v>2</v>
      </c>
    </row>
    <row r="142" spans="1:8" ht="12.75">
      <c r="A142" s="1">
        <v>137</v>
      </c>
      <c r="B142" s="11" t="s">
        <v>142</v>
      </c>
      <c r="C142" s="12">
        <v>7</v>
      </c>
      <c r="D142" s="16">
        <v>45.79</v>
      </c>
      <c r="E142" s="16">
        <f t="shared" si="6"/>
        <v>320.53</v>
      </c>
      <c r="F142" s="14">
        <v>1</v>
      </c>
      <c r="G142" s="14">
        <f t="shared" si="7"/>
        <v>6</v>
      </c>
      <c r="H142" s="15">
        <f t="shared" si="8"/>
        <v>1</v>
      </c>
    </row>
    <row r="143" spans="1:8" ht="12.75">
      <c r="A143" s="1">
        <v>138</v>
      </c>
      <c r="B143" s="11" t="s">
        <v>143</v>
      </c>
      <c r="C143" s="12">
        <v>6</v>
      </c>
      <c r="D143" s="16">
        <v>45.79</v>
      </c>
      <c r="E143" s="16">
        <f t="shared" si="6"/>
        <v>274.74</v>
      </c>
      <c r="F143" s="14">
        <f>C143/6</f>
        <v>1</v>
      </c>
      <c r="G143" s="14">
        <f t="shared" si="7"/>
        <v>6</v>
      </c>
      <c r="H143" s="15"/>
    </row>
    <row r="144" spans="1:8" ht="12.75">
      <c r="A144" s="1">
        <v>139</v>
      </c>
      <c r="B144" s="11" t="s">
        <v>144</v>
      </c>
      <c r="C144" s="12">
        <v>9</v>
      </c>
      <c r="D144" s="16">
        <v>61.88</v>
      </c>
      <c r="E144" s="16">
        <f t="shared" si="6"/>
        <v>556.9200000000001</v>
      </c>
      <c r="F144" s="14">
        <v>1</v>
      </c>
      <c r="G144" s="14">
        <f t="shared" si="7"/>
        <v>6</v>
      </c>
      <c r="H144" s="15">
        <f t="shared" si="8"/>
        <v>3</v>
      </c>
    </row>
    <row r="145" spans="1:8" ht="12.75">
      <c r="A145" s="1">
        <v>140</v>
      </c>
      <c r="B145" s="11" t="s">
        <v>145</v>
      </c>
      <c r="C145" s="12">
        <v>6</v>
      </c>
      <c r="D145" s="16">
        <v>73.01</v>
      </c>
      <c r="E145" s="16">
        <f t="shared" si="6"/>
        <v>438.06000000000006</v>
      </c>
      <c r="F145" s="14">
        <f>C145/6</f>
        <v>1</v>
      </c>
      <c r="G145" s="14">
        <f t="shared" si="7"/>
        <v>6</v>
      </c>
      <c r="H145" s="15"/>
    </row>
    <row r="146" spans="1:8" ht="12.75">
      <c r="A146" s="1">
        <v>141</v>
      </c>
      <c r="B146" s="11" t="s">
        <v>146</v>
      </c>
      <c r="C146" s="12">
        <v>18</v>
      </c>
      <c r="D146" s="16">
        <v>32.09</v>
      </c>
      <c r="E146" s="16">
        <f t="shared" si="6"/>
        <v>577.6200000000001</v>
      </c>
      <c r="F146" s="14">
        <v>3</v>
      </c>
      <c r="G146" s="14">
        <f t="shared" si="7"/>
        <v>18</v>
      </c>
      <c r="H146" s="15"/>
    </row>
    <row r="147" spans="1:8" ht="12.75">
      <c r="A147" s="1">
        <v>142</v>
      </c>
      <c r="B147" s="11" t="s">
        <v>147</v>
      </c>
      <c r="C147" s="12">
        <v>19</v>
      </c>
      <c r="D147" s="16">
        <v>59.06</v>
      </c>
      <c r="E147" s="16">
        <f t="shared" si="6"/>
        <v>1122.14</v>
      </c>
      <c r="F147" s="14">
        <v>3</v>
      </c>
      <c r="G147" s="14">
        <f t="shared" si="7"/>
        <v>18</v>
      </c>
      <c r="H147" s="15">
        <f t="shared" si="8"/>
        <v>1</v>
      </c>
    </row>
    <row r="148" spans="1:8" ht="12.75">
      <c r="A148" s="1">
        <v>143</v>
      </c>
      <c r="B148" s="11" t="s">
        <v>148</v>
      </c>
      <c r="C148" s="12">
        <v>6</v>
      </c>
      <c r="D148" s="16">
        <v>18.9</v>
      </c>
      <c r="E148" s="16">
        <f t="shared" si="6"/>
        <v>113.39999999999999</v>
      </c>
      <c r="F148" s="14">
        <f>C148/6</f>
        <v>1</v>
      </c>
      <c r="G148" s="14">
        <f t="shared" si="7"/>
        <v>6</v>
      </c>
      <c r="H148" s="15"/>
    </row>
    <row r="149" spans="1:8" ht="12.75">
      <c r="A149" s="1">
        <v>144</v>
      </c>
      <c r="B149" s="11" t="s">
        <v>149</v>
      </c>
      <c r="C149" s="12">
        <v>11</v>
      </c>
      <c r="D149" s="16">
        <v>15.75</v>
      </c>
      <c r="E149" s="16">
        <f t="shared" si="6"/>
        <v>173.25</v>
      </c>
      <c r="F149" s="14">
        <v>1</v>
      </c>
      <c r="G149" s="14">
        <f t="shared" si="7"/>
        <v>6</v>
      </c>
      <c r="H149" s="15">
        <f t="shared" si="8"/>
        <v>5</v>
      </c>
    </row>
    <row r="150" spans="1:8" ht="12.75">
      <c r="A150" s="1">
        <v>145</v>
      </c>
      <c r="B150" s="11" t="s">
        <v>150</v>
      </c>
      <c r="C150" s="12">
        <v>11</v>
      </c>
      <c r="D150" s="16">
        <v>21.6</v>
      </c>
      <c r="E150" s="16">
        <f t="shared" si="6"/>
        <v>237.60000000000002</v>
      </c>
      <c r="F150" s="14">
        <v>1</v>
      </c>
      <c r="G150" s="14">
        <f t="shared" si="7"/>
        <v>6</v>
      </c>
      <c r="H150" s="15">
        <f t="shared" si="8"/>
        <v>5</v>
      </c>
    </row>
    <row r="151" spans="1:8" ht="12.75">
      <c r="A151" s="1">
        <v>146</v>
      </c>
      <c r="B151" s="11" t="s">
        <v>151</v>
      </c>
      <c r="C151" s="12">
        <v>15</v>
      </c>
      <c r="D151" s="16">
        <v>306.96</v>
      </c>
      <c r="E151" s="16">
        <f t="shared" si="6"/>
        <v>4604.4</v>
      </c>
      <c r="F151" s="14">
        <v>2</v>
      </c>
      <c r="G151" s="14">
        <f t="shared" si="7"/>
        <v>12</v>
      </c>
      <c r="H151" s="15">
        <f t="shared" si="8"/>
        <v>3</v>
      </c>
    </row>
    <row r="152" spans="1:8" ht="12.75">
      <c r="A152" s="1">
        <v>147</v>
      </c>
      <c r="B152" s="11" t="s">
        <v>152</v>
      </c>
      <c r="C152" s="12">
        <v>28</v>
      </c>
      <c r="D152" s="16">
        <v>13.74</v>
      </c>
      <c r="E152" s="16">
        <f t="shared" si="6"/>
        <v>384.72</v>
      </c>
      <c r="F152" s="14">
        <v>4</v>
      </c>
      <c r="G152" s="14">
        <f t="shared" si="7"/>
        <v>24</v>
      </c>
      <c r="H152" s="15">
        <f t="shared" si="8"/>
        <v>4</v>
      </c>
    </row>
    <row r="153" spans="1:8" ht="12.75">
      <c r="A153" s="1">
        <v>148</v>
      </c>
      <c r="B153" s="11" t="s">
        <v>153</v>
      </c>
      <c r="C153" s="12">
        <v>17</v>
      </c>
      <c r="D153" s="16">
        <v>1.69</v>
      </c>
      <c r="E153" s="16">
        <f t="shared" si="6"/>
        <v>28.73</v>
      </c>
      <c r="F153" s="14">
        <v>2</v>
      </c>
      <c r="G153" s="14">
        <f t="shared" si="7"/>
        <v>12</v>
      </c>
      <c r="H153" s="15">
        <f t="shared" si="8"/>
        <v>5</v>
      </c>
    </row>
    <row r="154" spans="1:8" ht="12.75">
      <c r="A154" s="1">
        <v>149</v>
      </c>
      <c r="B154" s="11" t="s">
        <v>154</v>
      </c>
      <c r="C154" s="12">
        <v>9</v>
      </c>
      <c r="D154" s="16">
        <v>24.75</v>
      </c>
      <c r="E154" s="16">
        <f t="shared" si="6"/>
        <v>222.75</v>
      </c>
      <c r="F154" s="14">
        <v>1</v>
      </c>
      <c r="G154" s="14">
        <f t="shared" si="7"/>
        <v>6</v>
      </c>
      <c r="H154" s="15">
        <f t="shared" si="8"/>
        <v>3</v>
      </c>
    </row>
    <row r="155" spans="1:8" ht="12.75">
      <c r="A155" s="1">
        <v>150</v>
      </c>
      <c r="B155" s="11" t="s">
        <v>155</v>
      </c>
      <c r="C155" s="12">
        <v>53</v>
      </c>
      <c r="D155" s="16">
        <v>1.52</v>
      </c>
      <c r="E155" s="16">
        <f t="shared" si="6"/>
        <v>80.56</v>
      </c>
      <c r="F155" s="14">
        <v>8</v>
      </c>
      <c r="G155" s="14">
        <f t="shared" si="7"/>
        <v>48</v>
      </c>
      <c r="H155" s="15">
        <f t="shared" si="8"/>
        <v>5</v>
      </c>
    </row>
    <row r="156" spans="1:8" ht="12.75">
      <c r="A156" s="1">
        <v>151</v>
      </c>
      <c r="B156" s="11" t="s">
        <v>156</v>
      </c>
      <c r="C156" s="12">
        <v>51</v>
      </c>
      <c r="D156" s="16">
        <v>3.9</v>
      </c>
      <c r="E156" s="16">
        <f t="shared" si="6"/>
        <v>198.9</v>
      </c>
      <c r="F156" s="14">
        <v>8</v>
      </c>
      <c r="G156" s="14">
        <f t="shared" si="7"/>
        <v>48</v>
      </c>
      <c r="H156" s="15">
        <f t="shared" si="8"/>
        <v>3</v>
      </c>
    </row>
    <row r="157" spans="1:8" ht="12.75">
      <c r="A157" s="1">
        <v>152</v>
      </c>
      <c r="B157" s="11" t="s">
        <v>157</v>
      </c>
      <c r="C157" s="12">
        <v>6</v>
      </c>
      <c r="D157" s="16">
        <v>58.05</v>
      </c>
      <c r="E157" s="16">
        <f t="shared" si="6"/>
        <v>348.29999999999995</v>
      </c>
      <c r="F157" s="14">
        <f>C157/6</f>
        <v>1</v>
      </c>
      <c r="G157" s="14">
        <f t="shared" si="7"/>
        <v>6</v>
      </c>
      <c r="H157" s="15"/>
    </row>
    <row r="158" spans="1:8" ht="12.75">
      <c r="A158" s="1">
        <v>153</v>
      </c>
      <c r="B158" s="11" t="s">
        <v>158</v>
      </c>
      <c r="C158" s="12">
        <v>12</v>
      </c>
      <c r="D158" s="16">
        <v>18.9</v>
      </c>
      <c r="E158" s="16">
        <f t="shared" si="6"/>
        <v>226.79999999999998</v>
      </c>
      <c r="F158" s="14">
        <f>C158/6</f>
        <v>2</v>
      </c>
      <c r="G158" s="14">
        <f t="shared" si="7"/>
        <v>12</v>
      </c>
      <c r="H158" s="15"/>
    </row>
    <row r="159" spans="1:8" ht="12.75">
      <c r="A159" s="1">
        <v>154</v>
      </c>
      <c r="B159" s="11" t="s">
        <v>159</v>
      </c>
      <c r="C159" s="12">
        <v>10</v>
      </c>
      <c r="D159" s="16">
        <v>8.93</v>
      </c>
      <c r="E159" s="16">
        <f t="shared" si="6"/>
        <v>89.3</v>
      </c>
      <c r="F159" s="14">
        <v>1</v>
      </c>
      <c r="G159" s="14">
        <f t="shared" si="7"/>
        <v>6</v>
      </c>
      <c r="H159" s="15">
        <f t="shared" si="8"/>
        <v>4</v>
      </c>
    </row>
    <row r="160" spans="1:8" ht="12.75">
      <c r="A160" s="1">
        <v>155</v>
      </c>
      <c r="B160" s="11" t="s">
        <v>160</v>
      </c>
      <c r="C160" s="12">
        <v>12</v>
      </c>
      <c r="D160" s="16">
        <v>31.5</v>
      </c>
      <c r="E160" s="16">
        <f t="shared" si="6"/>
        <v>378</v>
      </c>
      <c r="F160" s="14">
        <f>C160/6</f>
        <v>2</v>
      </c>
      <c r="G160" s="14">
        <f t="shared" si="7"/>
        <v>12</v>
      </c>
      <c r="H160" s="15"/>
    </row>
    <row r="161" spans="1:8" ht="12.75">
      <c r="A161" s="1">
        <v>156</v>
      </c>
      <c r="B161" s="11" t="s">
        <v>161</v>
      </c>
      <c r="C161" s="12">
        <v>10</v>
      </c>
      <c r="D161" s="16">
        <v>135</v>
      </c>
      <c r="E161" s="16">
        <f t="shared" si="6"/>
        <v>1350</v>
      </c>
      <c r="F161" s="14">
        <v>1</v>
      </c>
      <c r="G161" s="14">
        <f t="shared" si="7"/>
        <v>6</v>
      </c>
      <c r="H161" s="15">
        <f t="shared" si="8"/>
        <v>4</v>
      </c>
    </row>
    <row r="162" spans="1:8" ht="12.75">
      <c r="A162" s="1">
        <v>157</v>
      </c>
      <c r="B162" s="11" t="s">
        <v>162</v>
      </c>
      <c r="C162" s="12">
        <v>10</v>
      </c>
      <c r="D162" s="16">
        <v>765</v>
      </c>
      <c r="E162" s="16">
        <f t="shared" si="6"/>
        <v>7650</v>
      </c>
      <c r="F162" s="14">
        <v>1</v>
      </c>
      <c r="G162" s="14">
        <f t="shared" si="7"/>
        <v>6</v>
      </c>
      <c r="H162" s="15">
        <f t="shared" si="8"/>
        <v>4</v>
      </c>
    </row>
    <row r="163" spans="1:8" ht="12.75">
      <c r="A163" s="1">
        <v>158</v>
      </c>
      <c r="B163" s="11" t="s">
        <v>163</v>
      </c>
      <c r="C163" s="12">
        <v>6</v>
      </c>
      <c r="D163" s="16">
        <v>68.06</v>
      </c>
      <c r="E163" s="16">
        <f t="shared" si="6"/>
        <v>408.36</v>
      </c>
      <c r="F163" s="14">
        <f>C163/6</f>
        <v>1</v>
      </c>
      <c r="G163" s="14">
        <f t="shared" si="7"/>
        <v>6</v>
      </c>
      <c r="H163" s="15"/>
    </row>
    <row r="164" spans="1:8" ht="12.75">
      <c r="A164" s="1">
        <v>159</v>
      </c>
      <c r="B164" s="11" t="s">
        <v>164</v>
      </c>
      <c r="C164" s="12">
        <v>6</v>
      </c>
      <c r="D164" s="16">
        <v>166.35</v>
      </c>
      <c r="E164" s="16">
        <f>C164*D164</f>
        <v>998.0999999999999</v>
      </c>
      <c r="F164" s="14">
        <f>C164/6</f>
        <v>1</v>
      </c>
      <c r="G164" s="14">
        <f t="shared" si="7"/>
        <v>6</v>
      </c>
      <c r="H164" s="15"/>
    </row>
    <row r="165" spans="1:8" ht="12.75">
      <c r="A165" s="1">
        <v>160</v>
      </c>
      <c r="B165" s="11" t="s">
        <v>165</v>
      </c>
      <c r="C165" s="12">
        <v>3711</v>
      </c>
      <c r="D165" s="16">
        <v>1.56</v>
      </c>
      <c r="E165" s="16">
        <f aca="true" t="shared" si="9" ref="E165:E172">C165*D165</f>
        <v>5789.16</v>
      </c>
      <c r="F165" s="14">
        <v>618</v>
      </c>
      <c r="G165" s="14">
        <f t="shared" si="7"/>
        <v>3708</v>
      </c>
      <c r="H165" s="15">
        <f t="shared" si="8"/>
        <v>3</v>
      </c>
    </row>
    <row r="166" spans="1:8" ht="12.75">
      <c r="A166" s="1">
        <v>161</v>
      </c>
      <c r="B166" s="11" t="s">
        <v>166</v>
      </c>
      <c r="C166" s="12">
        <v>7</v>
      </c>
      <c r="D166" s="16">
        <v>393.75</v>
      </c>
      <c r="E166" s="16">
        <f t="shared" si="9"/>
        <v>2756.25</v>
      </c>
      <c r="F166" s="14">
        <v>1</v>
      </c>
      <c r="G166" s="14">
        <f t="shared" si="7"/>
        <v>6</v>
      </c>
      <c r="H166" s="15">
        <f t="shared" si="8"/>
        <v>1</v>
      </c>
    </row>
    <row r="167" spans="1:8" ht="12.75">
      <c r="A167" s="1">
        <v>162</v>
      </c>
      <c r="B167" s="11" t="s">
        <v>167</v>
      </c>
      <c r="C167" s="12">
        <v>7</v>
      </c>
      <c r="D167" s="16">
        <v>55.09</v>
      </c>
      <c r="E167" s="16">
        <f t="shared" si="9"/>
        <v>385.63</v>
      </c>
      <c r="F167" s="14">
        <v>1</v>
      </c>
      <c r="G167" s="14">
        <f t="shared" si="7"/>
        <v>6</v>
      </c>
      <c r="H167" s="15">
        <f t="shared" si="8"/>
        <v>1</v>
      </c>
    </row>
    <row r="168" spans="1:8" ht="12.75">
      <c r="A168" s="1">
        <v>163</v>
      </c>
      <c r="B168" s="11" t="s">
        <v>168</v>
      </c>
      <c r="C168" s="12">
        <v>12</v>
      </c>
      <c r="D168" s="16">
        <v>164.53</v>
      </c>
      <c r="E168" s="16">
        <f t="shared" si="9"/>
        <v>1974.3600000000001</v>
      </c>
      <c r="F168" s="14">
        <f>C168/6</f>
        <v>2</v>
      </c>
      <c r="G168" s="14">
        <f t="shared" si="7"/>
        <v>12</v>
      </c>
      <c r="H168" s="15"/>
    </row>
    <row r="169" spans="1:8" ht="12.75">
      <c r="A169" s="1">
        <v>164</v>
      </c>
      <c r="B169" s="11" t="s">
        <v>169</v>
      </c>
      <c r="C169" s="12">
        <v>16</v>
      </c>
      <c r="D169" s="16">
        <v>11.25</v>
      </c>
      <c r="E169" s="16">
        <f t="shared" si="9"/>
        <v>180</v>
      </c>
      <c r="F169" s="14">
        <v>2</v>
      </c>
      <c r="G169" s="14">
        <f t="shared" si="7"/>
        <v>12</v>
      </c>
      <c r="H169" s="15">
        <f t="shared" si="8"/>
        <v>4</v>
      </c>
    </row>
    <row r="170" spans="1:8" ht="12.75">
      <c r="A170" s="1">
        <v>165</v>
      </c>
      <c r="B170" s="11" t="s">
        <v>170</v>
      </c>
      <c r="C170" s="12">
        <v>8</v>
      </c>
      <c r="D170" s="16">
        <v>2543.25</v>
      </c>
      <c r="E170" s="16">
        <f t="shared" si="9"/>
        <v>20346</v>
      </c>
      <c r="F170" s="14">
        <v>1</v>
      </c>
      <c r="G170" s="14">
        <f t="shared" si="7"/>
        <v>6</v>
      </c>
      <c r="H170" s="15">
        <f t="shared" si="8"/>
        <v>2</v>
      </c>
    </row>
    <row r="171" spans="1:8" ht="12.75">
      <c r="A171" s="1">
        <v>166</v>
      </c>
      <c r="B171" s="11" t="s">
        <v>171</v>
      </c>
      <c r="C171" s="12">
        <v>7</v>
      </c>
      <c r="D171" s="16">
        <v>50.63</v>
      </c>
      <c r="E171" s="16">
        <f t="shared" si="9"/>
        <v>354.41</v>
      </c>
      <c r="F171" s="14">
        <v>1</v>
      </c>
      <c r="G171" s="14">
        <f t="shared" si="7"/>
        <v>6</v>
      </c>
      <c r="H171" s="15">
        <f t="shared" si="8"/>
        <v>1</v>
      </c>
    </row>
    <row r="172" spans="1:8" ht="12.75">
      <c r="A172" s="1">
        <v>167</v>
      </c>
      <c r="B172" s="11" t="s">
        <v>172</v>
      </c>
      <c r="C172" s="12">
        <v>10</v>
      </c>
      <c r="D172" s="16">
        <v>19</v>
      </c>
      <c r="E172" s="16">
        <f t="shared" si="9"/>
        <v>190</v>
      </c>
      <c r="F172" s="14">
        <v>1</v>
      </c>
      <c r="G172" s="14">
        <f t="shared" si="7"/>
        <v>6</v>
      </c>
      <c r="H172" s="15">
        <f t="shared" si="8"/>
        <v>4</v>
      </c>
    </row>
    <row r="173" spans="1:8" ht="12.75">
      <c r="A173" s="1">
        <v>168</v>
      </c>
      <c r="B173" s="11" t="s">
        <v>173</v>
      </c>
      <c r="C173" s="12">
        <v>18.1</v>
      </c>
      <c r="D173" s="16">
        <v>65</v>
      </c>
      <c r="E173" s="16">
        <f>C173*D173</f>
        <v>1176.5</v>
      </c>
      <c r="F173" s="14">
        <v>3</v>
      </c>
      <c r="G173" s="14">
        <f t="shared" si="7"/>
        <v>18</v>
      </c>
      <c r="H173" s="15"/>
    </row>
    <row r="174" spans="1:8" ht="12.75">
      <c r="A174" s="1">
        <v>169</v>
      </c>
      <c r="B174" s="11" t="s">
        <v>174</v>
      </c>
      <c r="C174" s="12">
        <v>8</v>
      </c>
      <c r="D174" s="16">
        <v>27.07</v>
      </c>
      <c r="E174" s="16">
        <f aca="true" t="shared" si="10" ref="E174:E237">C174*D174</f>
        <v>216.56</v>
      </c>
      <c r="F174" s="14">
        <v>1</v>
      </c>
      <c r="G174" s="14">
        <f t="shared" si="7"/>
        <v>6</v>
      </c>
      <c r="H174" s="15">
        <f t="shared" si="8"/>
        <v>2</v>
      </c>
    </row>
    <row r="175" spans="1:8" ht="12.75">
      <c r="A175" s="1">
        <v>170</v>
      </c>
      <c r="B175" s="11" t="s">
        <v>175</v>
      </c>
      <c r="C175" s="12">
        <v>10</v>
      </c>
      <c r="D175" s="16">
        <v>66.5</v>
      </c>
      <c r="E175" s="16">
        <f t="shared" si="10"/>
        <v>665</v>
      </c>
      <c r="F175" s="14">
        <v>1</v>
      </c>
      <c r="G175" s="14">
        <f t="shared" si="7"/>
        <v>6</v>
      </c>
      <c r="H175" s="15">
        <f t="shared" si="8"/>
        <v>4</v>
      </c>
    </row>
    <row r="176" spans="1:8" ht="12.75">
      <c r="A176" s="1">
        <v>171</v>
      </c>
      <c r="B176" s="11" t="s">
        <v>176</v>
      </c>
      <c r="C176" s="12">
        <v>12</v>
      </c>
      <c r="D176" s="16">
        <v>130.31</v>
      </c>
      <c r="E176" s="16">
        <f t="shared" si="10"/>
        <v>1563.72</v>
      </c>
      <c r="F176" s="14">
        <f>C176/6</f>
        <v>2</v>
      </c>
      <c r="G176" s="14">
        <f t="shared" si="7"/>
        <v>12</v>
      </c>
      <c r="H176" s="15"/>
    </row>
    <row r="177" spans="1:8" ht="12.75">
      <c r="A177" s="1">
        <v>172</v>
      </c>
      <c r="B177" s="11" t="s">
        <v>177</v>
      </c>
      <c r="C177" s="12">
        <v>12</v>
      </c>
      <c r="D177" s="16">
        <v>126.56</v>
      </c>
      <c r="E177" s="16">
        <f t="shared" si="10"/>
        <v>1518.72</v>
      </c>
      <c r="F177" s="14">
        <f>C177/6</f>
        <v>2</v>
      </c>
      <c r="G177" s="14">
        <f t="shared" si="7"/>
        <v>12</v>
      </c>
      <c r="H177" s="15"/>
    </row>
    <row r="178" spans="1:8" ht="12.75">
      <c r="A178" s="1">
        <v>173</v>
      </c>
      <c r="B178" s="11" t="s">
        <v>178</v>
      </c>
      <c r="C178" s="12">
        <v>6</v>
      </c>
      <c r="D178" s="16">
        <v>349.13</v>
      </c>
      <c r="E178" s="16">
        <f t="shared" si="10"/>
        <v>2094.7799999999997</v>
      </c>
      <c r="F178" s="14">
        <f>C178/6</f>
        <v>1</v>
      </c>
      <c r="G178" s="14">
        <f t="shared" si="7"/>
        <v>6</v>
      </c>
      <c r="H178" s="15"/>
    </row>
    <row r="179" spans="1:8" ht="12.75">
      <c r="A179" s="1">
        <v>174</v>
      </c>
      <c r="B179" s="11" t="s">
        <v>179</v>
      </c>
      <c r="C179" s="12">
        <v>7</v>
      </c>
      <c r="D179" s="16">
        <v>464.36</v>
      </c>
      <c r="E179" s="16">
        <f t="shared" si="10"/>
        <v>3250.52</v>
      </c>
      <c r="F179" s="14">
        <v>1</v>
      </c>
      <c r="G179" s="14">
        <f t="shared" si="7"/>
        <v>6</v>
      </c>
      <c r="H179" s="15">
        <f t="shared" si="8"/>
        <v>1</v>
      </c>
    </row>
    <row r="180" spans="1:8" ht="12.75">
      <c r="A180" s="1">
        <v>175</v>
      </c>
      <c r="B180" s="11" t="s">
        <v>180</v>
      </c>
      <c r="C180" s="12">
        <v>20</v>
      </c>
      <c r="D180" s="16">
        <v>26.25</v>
      </c>
      <c r="E180" s="16">
        <f t="shared" si="10"/>
        <v>525</v>
      </c>
      <c r="F180" s="14">
        <v>3</v>
      </c>
      <c r="G180" s="14">
        <f t="shared" si="7"/>
        <v>18</v>
      </c>
      <c r="H180" s="15">
        <f t="shared" si="8"/>
        <v>2</v>
      </c>
    </row>
    <row r="181" spans="1:8" ht="12.75">
      <c r="A181" s="1">
        <v>176</v>
      </c>
      <c r="B181" s="11" t="s">
        <v>181</v>
      </c>
      <c r="C181" s="12">
        <v>6</v>
      </c>
      <c r="D181" s="16">
        <v>1030</v>
      </c>
      <c r="E181" s="16">
        <f t="shared" si="10"/>
        <v>6180</v>
      </c>
      <c r="F181" s="14">
        <f>C181/6</f>
        <v>1</v>
      </c>
      <c r="G181" s="14">
        <f t="shared" si="7"/>
        <v>6</v>
      </c>
      <c r="H181" s="15"/>
    </row>
    <row r="182" spans="1:8" ht="12.75">
      <c r="A182" s="1">
        <v>177</v>
      </c>
      <c r="B182" s="11" t="s">
        <v>182</v>
      </c>
      <c r="C182" s="12">
        <v>7</v>
      </c>
      <c r="D182" s="16">
        <v>361</v>
      </c>
      <c r="E182" s="16">
        <f t="shared" si="10"/>
        <v>2527</v>
      </c>
      <c r="F182" s="14">
        <v>1</v>
      </c>
      <c r="G182" s="14">
        <f t="shared" si="7"/>
        <v>6</v>
      </c>
      <c r="H182" s="15">
        <f t="shared" si="8"/>
        <v>1</v>
      </c>
    </row>
    <row r="183" spans="1:8" ht="12.75">
      <c r="A183" s="1">
        <v>178</v>
      </c>
      <c r="B183" s="11" t="s">
        <v>183</v>
      </c>
      <c r="C183" s="12">
        <v>6</v>
      </c>
      <c r="D183" s="16">
        <v>266</v>
      </c>
      <c r="E183" s="16">
        <f t="shared" si="10"/>
        <v>1596</v>
      </c>
      <c r="F183" s="14">
        <f>C183/6</f>
        <v>1</v>
      </c>
      <c r="G183" s="14">
        <f t="shared" si="7"/>
        <v>6</v>
      </c>
      <c r="H183" s="15"/>
    </row>
    <row r="184" spans="1:8" ht="12.75">
      <c r="A184" s="1">
        <v>179</v>
      </c>
      <c r="B184" s="11" t="s">
        <v>184</v>
      </c>
      <c r="C184" s="12">
        <v>6</v>
      </c>
      <c r="D184" s="16">
        <v>54.15</v>
      </c>
      <c r="E184" s="16">
        <f t="shared" si="10"/>
        <v>324.9</v>
      </c>
      <c r="F184" s="14">
        <f>C184/6</f>
        <v>1</v>
      </c>
      <c r="G184" s="14">
        <f t="shared" si="7"/>
        <v>6</v>
      </c>
      <c r="H184" s="15"/>
    </row>
    <row r="185" spans="1:8" ht="12.75">
      <c r="A185" s="1">
        <v>180</v>
      </c>
      <c r="B185" s="11" t="s">
        <v>185</v>
      </c>
      <c r="C185" s="12">
        <v>6</v>
      </c>
      <c r="D185" s="16">
        <v>42.75</v>
      </c>
      <c r="E185" s="16">
        <f t="shared" si="10"/>
        <v>256.5</v>
      </c>
      <c r="F185" s="14">
        <f>C185/6</f>
        <v>1</v>
      </c>
      <c r="G185" s="14">
        <f t="shared" si="7"/>
        <v>6</v>
      </c>
      <c r="H185" s="15"/>
    </row>
    <row r="186" spans="1:8" ht="12.75">
      <c r="A186" s="1">
        <v>181</v>
      </c>
      <c r="B186" s="11" t="s">
        <v>186</v>
      </c>
      <c r="C186" s="12">
        <v>20</v>
      </c>
      <c r="D186" s="16">
        <v>298.13</v>
      </c>
      <c r="E186" s="16">
        <f t="shared" si="10"/>
        <v>5962.6</v>
      </c>
      <c r="F186" s="14">
        <v>3</v>
      </c>
      <c r="G186" s="14">
        <f t="shared" si="7"/>
        <v>18</v>
      </c>
      <c r="H186" s="15">
        <f t="shared" si="8"/>
        <v>2</v>
      </c>
    </row>
    <row r="187" spans="1:8" ht="12.75">
      <c r="A187" s="1">
        <v>182</v>
      </c>
      <c r="B187" s="11" t="s">
        <v>187</v>
      </c>
      <c r="C187" s="12">
        <v>20</v>
      </c>
      <c r="D187" s="16">
        <v>534.38</v>
      </c>
      <c r="E187" s="16">
        <f t="shared" si="10"/>
        <v>10687.6</v>
      </c>
      <c r="F187" s="14">
        <v>3</v>
      </c>
      <c r="G187" s="14">
        <f t="shared" si="7"/>
        <v>18</v>
      </c>
      <c r="H187" s="15">
        <f t="shared" si="8"/>
        <v>2</v>
      </c>
    </row>
    <row r="188" spans="1:8" ht="12.75">
      <c r="A188" s="1">
        <v>183</v>
      </c>
      <c r="B188" s="11" t="s">
        <v>188</v>
      </c>
      <c r="C188" s="12">
        <v>7</v>
      </c>
      <c r="D188" s="16">
        <v>231.75</v>
      </c>
      <c r="E188" s="16">
        <f t="shared" si="10"/>
        <v>1622.25</v>
      </c>
      <c r="F188" s="14">
        <v>1</v>
      </c>
      <c r="G188" s="14">
        <f t="shared" si="7"/>
        <v>6</v>
      </c>
      <c r="H188" s="15">
        <f t="shared" si="8"/>
        <v>1</v>
      </c>
    </row>
    <row r="189" spans="1:8" ht="12.75">
      <c r="A189" s="1">
        <v>184</v>
      </c>
      <c r="B189" s="11" t="s">
        <v>189</v>
      </c>
      <c r="C189" s="12">
        <v>10</v>
      </c>
      <c r="D189" s="16">
        <v>208.99</v>
      </c>
      <c r="E189" s="16">
        <f t="shared" si="10"/>
        <v>2089.9</v>
      </c>
      <c r="F189" s="14">
        <v>1</v>
      </c>
      <c r="G189" s="14">
        <f t="shared" si="7"/>
        <v>6</v>
      </c>
      <c r="H189" s="15">
        <f t="shared" si="8"/>
        <v>4</v>
      </c>
    </row>
    <row r="190" spans="1:8" ht="12.75">
      <c r="A190" s="1">
        <v>185</v>
      </c>
      <c r="B190" s="11" t="s">
        <v>190</v>
      </c>
      <c r="C190" s="12">
        <v>10</v>
      </c>
      <c r="D190" s="16">
        <v>83.59</v>
      </c>
      <c r="E190" s="16">
        <f t="shared" si="10"/>
        <v>835.9000000000001</v>
      </c>
      <c r="F190" s="14">
        <v>1</v>
      </c>
      <c r="G190" s="14">
        <f t="shared" si="7"/>
        <v>6</v>
      </c>
      <c r="H190" s="15">
        <f t="shared" si="8"/>
        <v>4</v>
      </c>
    </row>
    <row r="191" spans="1:8" ht="12.75">
      <c r="A191" s="1">
        <v>186</v>
      </c>
      <c r="B191" s="11" t="s">
        <v>191</v>
      </c>
      <c r="C191" s="12">
        <v>8</v>
      </c>
      <c r="D191" s="16">
        <v>9.78</v>
      </c>
      <c r="E191" s="16">
        <f t="shared" si="10"/>
        <v>78.24</v>
      </c>
      <c r="F191" s="14">
        <v>1</v>
      </c>
      <c r="G191" s="14">
        <f t="shared" si="7"/>
        <v>6</v>
      </c>
      <c r="H191" s="15">
        <f t="shared" si="8"/>
        <v>2</v>
      </c>
    </row>
    <row r="192" spans="1:8" ht="12.75">
      <c r="A192" s="1">
        <v>187</v>
      </c>
      <c r="B192" s="11" t="s">
        <v>192</v>
      </c>
      <c r="C192" s="12">
        <v>6</v>
      </c>
      <c r="D192" s="16">
        <v>9.78</v>
      </c>
      <c r="E192" s="16">
        <f t="shared" si="10"/>
        <v>58.67999999999999</v>
      </c>
      <c r="F192" s="14">
        <v>1</v>
      </c>
      <c r="G192" s="14">
        <f t="shared" si="7"/>
        <v>6</v>
      </c>
      <c r="H192" s="15"/>
    </row>
    <row r="193" spans="1:8" ht="12.75">
      <c r="A193" s="1">
        <v>188</v>
      </c>
      <c r="B193" s="11" t="s">
        <v>193</v>
      </c>
      <c r="C193" s="12">
        <v>20</v>
      </c>
      <c r="D193" s="16">
        <v>131.96</v>
      </c>
      <c r="E193" s="16">
        <f t="shared" si="10"/>
        <v>2639.2000000000003</v>
      </c>
      <c r="F193" s="14">
        <v>3</v>
      </c>
      <c r="G193" s="14">
        <f t="shared" si="7"/>
        <v>18</v>
      </c>
      <c r="H193" s="15">
        <f t="shared" si="8"/>
        <v>2</v>
      </c>
    </row>
    <row r="194" spans="1:8" ht="12.75">
      <c r="A194" s="1">
        <v>189</v>
      </c>
      <c r="B194" s="11" t="s">
        <v>194</v>
      </c>
      <c r="C194" s="12">
        <v>17</v>
      </c>
      <c r="D194" s="16">
        <v>192</v>
      </c>
      <c r="E194" s="16">
        <f t="shared" si="10"/>
        <v>3264</v>
      </c>
      <c r="F194" s="14">
        <v>2</v>
      </c>
      <c r="G194" s="14">
        <f t="shared" si="7"/>
        <v>12</v>
      </c>
      <c r="H194" s="15">
        <f t="shared" si="8"/>
        <v>5</v>
      </c>
    </row>
    <row r="195" spans="1:8" ht="12.75">
      <c r="A195" s="1">
        <v>190</v>
      </c>
      <c r="B195" s="11" t="s">
        <v>195</v>
      </c>
      <c r="C195" s="12">
        <v>6</v>
      </c>
      <c r="D195" s="16">
        <v>111.63</v>
      </c>
      <c r="E195" s="16">
        <f t="shared" si="10"/>
        <v>669.78</v>
      </c>
      <c r="F195" s="14">
        <f>C195/6</f>
        <v>1</v>
      </c>
      <c r="G195" s="14">
        <f t="shared" si="7"/>
        <v>6</v>
      </c>
      <c r="H195" s="15"/>
    </row>
    <row r="196" spans="1:8" ht="12.75">
      <c r="A196" s="1">
        <v>191</v>
      </c>
      <c r="B196" s="11" t="s">
        <v>196</v>
      </c>
      <c r="C196" s="12">
        <v>9</v>
      </c>
      <c r="D196" s="16">
        <v>98.8</v>
      </c>
      <c r="E196" s="16">
        <f t="shared" si="10"/>
        <v>889.1999999999999</v>
      </c>
      <c r="F196" s="14">
        <v>1</v>
      </c>
      <c r="G196" s="14">
        <f t="shared" si="7"/>
        <v>6</v>
      </c>
      <c r="H196" s="15">
        <f t="shared" si="8"/>
        <v>3</v>
      </c>
    </row>
    <row r="197" spans="1:8" ht="12.75">
      <c r="A197" s="1">
        <v>192</v>
      </c>
      <c r="B197" s="11" t="s">
        <v>197</v>
      </c>
      <c r="C197" s="12">
        <v>15</v>
      </c>
      <c r="D197" s="16">
        <v>168.94</v>
      </c>
      <c r="E197" s="16">
        <f t="shared" si="10"/>
        <v>2534.1</v>
      </c>
      <c r="F197" s="14">
        <v>2</v>
      </c>
      <c r="G197" s="14">
        <f t="shared" si="7"/>
        <v>12</v>
      </c>
      <c r="H197" s="15">
        <f t="shared" si="8"/>
        <v>3</v>
      </c>
    </row>
    <row r="198" spans="1:8" ht="12.75">
      <c r="A198" s="1">
        <v>193</v>
      </c>
      <c r="B198" s="11" t="s">
        <v>198</v>
      </c>
      <c r="C198" s="12">
        <v>8</v>
      </c>
      <c r="D198" s="16">
        <v>185.63</v>
      </c>
      <c r="E198" s="16">
        <f t="shared" si="10"/>
        <v>1485.04</v>
      </c>
      <c r="F198" s="14">
        <v>1</v>
      </c>
      <c r="G198" s="14">
        <f t="shared" si="7"/>
        <v>6</v>
      </c>
      <c r="H198" s="15">
        <f t="shared" si="8"/>
        <v>2</v>
      </c>
    </row>
    <row r="199" spans="1:8" ht="12.75">
      <c r="A199" s="1">
        <v>194</v>
      </c>
      <c r="B199" s="11" t="s">
        <v>199</v>
      </c>
      <c r="C199" s="12">
        <v>6</v>
      </c>
      <c r="D199" s="16">
        <v>107.2</v>
      </c>
      <c r="E199" s="16">
        <f t="shared" si="10"/>
        <v>643.2</v>
      </c>
      <c r="F199" s="14">
        <f>C199/6</f>
        <v>1</v>
      </c>
      <c r="G199" s="14">
        <f aca="true" t="shared" si="11" ref="G199:G262">F199*6</f>
        <v>6</v>
      </c>
      <c r="H199" s="15"/>
    </row>
    <row r="200" spans="1:8" ht="12.75">
      <c r="A200" s="1">
        <v>195</v>
      </c>
      <c r="B200" s="11" t="s">
        <v>200</v>
      </c>
      <c r="C200" s="12">
        <v>7</v>
      </c>
      <c r="D200" s="16">
        <v>21.04</v>
      </c>
      <c r="E200" s="16">
        <f t="shared" si="10"/>
        <v>147.28</v>
      </c>
      <c r="F200" s="14">
        <v>1</v>
      </c>
      <c r="G200" s="14">
        <f t="shared" si="11"/>
        <v>6</v>
      </c>
      <c r="H200" s="15">
        <f aca="true" t="shared" si="12" ref="H200:H263">C200-G200</f>
        <v>1</v>
      </c>
    </row>
    <row r="201" spans="1:8" ht="12.75">
      <c r="A201" s="1">
        <v>196</v>
      </c>
      <c r="B201" s="11" t="s">
        <v>201</v>
      </c>
      <c r="C201" s="12">
        <v>7</v>
      </c>
      <c r="D201" s="16">
        <v>8.58</v>
      </c>
      <c r="E201" s="16">
        <f t="shared" si="10"/>
        <v>60.06</v>
      </c>
      <c r="F201" s="14">
        <v>1</v>
      </c>
      <c r="G201" s="14">
        <f t="shared" si="11"/>
        <v>6</v>
      </c>
      <c r="H201" s="15">
        <f t="shared" si="12"/>
        <v>1</v>
      </c>
    </row>
    <row r="202" spans="1:8" ht="12.75">
      <c r="A202" s="1">
        <v>197</v>
      </c>
      <c r="B202" s="11" t="s">
        <v>202</v>
      </c>
      <c r="C202" s="12">
        <v>6</v>
      </c>
      <c r="D202" s="16">
        <v>799.2</v>
      </c>
      <c r="E202" s="16">
        <f t="shared" si="10"/>
        <v>4795.200000000001</v>
      </c>
      <c r="F202" s="14">
        <f>C202/6</f>
        <v>1</v>
      </c>
      <c r="G202" s="14">
        <f t="shared" si="11"/>
        <v>6</v>
      </c>
      <c r="H202" s="15"/>
    </row>
    <row r="203" spans="1:8" ht="12.75">
      <c r="A203" s="1">
        <v>198</v>
      </c>
      <c r="B203" s="11" t="s">
        <v>203</v>
      </c>
      <c r="C203" s="12">
        <v>6</v>
      </c>
      <c r="D203" s="16">
        <v>590</v>
      </c>
      <c r="E203" s="16">
        <f t="shared" si="10"/>
        <v>3540</v>
      </c>
      <c r="F203" s="14">
        <f>C203/6</f>
        <v>1</v>
      </c>
      <c r="G203" s="14">
        <f t="shared" si="11"/>
        <v>6</v>
      </c>
      <c r="H203" s="15"/>
    </row>
    <row r="204" spans="1:8" ht="12.75">
      <c r="A204" s="1">
        <v>199</v>
      </c>
      <c r="B204" s="11" t="s">
        <v>204</v>
      </c>
      <c r="C204" s="12">
        <v>6</v>
      </c>
      <c r="D204" s="16">
        <v>104.8</v>
      </c>
      <c r="E204" s="16">
        <f t="shared" si="10"/>
        <v>628.8</v>
      </c>
      <c r="F204" s="14">
        <f>C204/6</f>
        <v>1</v>
      </c>
      <c r="G204" s="14">
        <f t="shared" si="11"/>
        <v>6</v>
      </c>
      <c r="H204" s="15"/>
    </row>
    <row r="205" spans="1:8" ht="12.75">
      <c r="A205" s="1">
        <v>200</v>
      </c>
      <c r="B205" s="11" t="s">
        <v>205</v>
      </c>
      <c r="C205" s="12">
        <v>10</v>
      </c>
      <c r="D205" s="16">
        <v>11.2</v>
      </c>
      <c r="E205" s="16">
        <f t="shared" si="10"/>
        <v>112</v>
      </c>
      <c r="F205" s="14">
        <v>1</v>
      </c>
      <c r="G205" s="14">
        <f t="shared" si="11"/>
        <v>6</v>
      </c>
      <c r="H205" s="15">
        <f t="shared" si="12"/>
        <v>4</v>
      </c>
    </row>
    <row r="206" spans="1:8" ht="12.75">
      <c r="A206" s="1">
        <v>201</v>
      </c>
      <c r="B206" s="11" t="s">
        <v>206</v>
      </c>
      <c r="C206" s="12">
        <v>10</v>
      </c>
      <c r="D206" s="16">
        <v>11.6</v>
      </c>
      <c r="E206" s="16">
        <f t="shared" si="10"/>
        <v>116</v>
      </c>
      <c r="F206" s="14">
        <v>1</v>
      </c>
      <c r="G206" s="14">
        <f t="shared" si="11"/>
        <v>6</v>
      </c>
      <c r="H206" s="15">
        <f t="shared" si="12"/>
        <v>4</v>
      </c>
    </row>
    <row r="207" spans="1:8" ht="12.75">
      <c r="A207" s="1">
        <v>202</v>
      </c>
      <c r="B207" s="11" t="s">
        <v>207</v>
      </c>
      <c r="C207" s="12">
        <v>7</v>
      </c>
      <c r="D207" s="16">
        <v>14.08</v>
      </c>
      <c r="E207" s="16">
        <f t="shared" si="10"/>
        <v>98.56</v>
      </c>
      <c r="F207" s="14">
        <v>1</v>
      </c>
      <c r="G207" s="14">
        <f t="shared" si="11"/>
        <v>6</v>
      </c>
      <c r="H207" s="15">
        <f t="shared" si="12"/>
        <v>1</v>
      </c>
    </row>
    <row r="208" spans="1:8" ht="12.75">
      <c r="A208" s="1">
        <v>203</v>
      </c>
      <c r="B208" s="11" t="s">
        <v>208</v>
      </c>
      <c r="C208" s="12">
        <v>7</v>
      </c>
      <c r="D208" s="16">
        <v>10.56</v>
      </c>
      <c r="E208" s="16">
        <f t="shared" si="10"/>
        <v>73.92</v>
      </c>
      <c r="F208" s="14">
        <v>1</v>
      </c>
      <c r="G208" s="14">
        <f t="shared" si="11"/>
        <v>6</v>
      </c>
      <c r="H208" s="15">
        <f t="shared" si="12"/>
        <v>1</v>
      </c>
    </row>
    <row r="209" spans="1:8" ht="12.75">
      <c r="A209" s="1">
        <v>204</v>
      </c>
      <c r="B209" s="11" t="s">
        <v>209</v>
      </c>
      <c r="C209" s="12">
        <v>8</v>
      </c>
      <c r="D209" s="16">
        <v>19.2</v>
      </c>
      <c r="E209" s="16">
        <f t="shared" si="10"/>
        <v>153.6</v>
      </c>
      <c r="F209" s="14">
        <v>1</v>
      </c>
      <c r="G209" s="14">
        <f t="shared" si="11"/>
        <v>6</v>
      </c>
      <c r="H209" s="15">
        <f t="shared" si="12"/>
        <v>2</v>
      </c>
    </row>
    <row r="210" spans="1:8" ht="12.75">
      <c r="A210" s="1">
        <v>205</v>
      </c>
      <c r="B210" s="11" t="s">
        <v>210</v>
      </c>
      <c r="C210" s="12">
        <v>9</v>
      </c>
      <c r="D210" s="16">
        <v>29.6</v>
      </c>
      <c r="E210" s="16">
        <f t="shared" si="10"/>
        <v>266.40000000000003</v>
      </c>
      <c r="F210" s="14">
        <v>1</v>
      </c>
      <c r="G210" s="14">
        <f t="shared" si="11"/>
        <v>6</v>
      </c>
      <c r="H210" s="15">
        <f t="shared" si="12"/>
        <v>3</v>
      </c>
    </row>
    <row r="211" spans="1:8" ht="12.75">
      <c r="A211" s="1">
        <v>206</v>
      </c>
      <c r="B211" s="11" t="s">
        <v>211</v>
      </c>
      <c r="C211" s="12">
        <v>131</v>
      </c>
      <c r="D211" s="16">
        <v>36</v>
      </c>
      <c r="E211" s="16">
        <f t="shared" si="10"/>
        <v>4716</v>
      </c>
      <c r="F211" s="14">
        <v>21</v>
      </c>
      <c r="G211" s="14">
        <f t="shared" si="11"/>
        <v>126</v>
      </c>
      <c r="H211" s="15">
        <f t="shared" si="12"/>
        <v>5</v>
      </c>
    </row>
    <row r="212" spans="1:8" ht="12.75">
      <c r="A212" s="1">
        <v>207</v>
      </c>
      <c r="B212" s="11" t="s">
        <v>212</v>
      </c>
      <c r="C212" s="12">
        <v>7</v>
      </c>
      <c r="D212" s="16">
        <v>38</v>
      </c>
      <c r="E212" s="16">
        <f t="shared" si="10"/>
        <v>266</v>
      </c>
      <c r="F212" s="14">
        <v>1</v>
      </c>
      <c r="G212" s="14">
        <f t="shared" si="11"/>
        <v>6</v>
      </c>
      <c r="H212" s="15">
        <f t="shared" si="12"/>
        <v>1</v>
      </c>
    </row>
    <row r="213" spans="1:8" ht="12.75">
      <c r="A213" s="1">
        <v>208</v>
      </c>
      <c r="B213" s="11" t="s">
        <v>213</v>
      </c>
      <c r="C213" s="12">
        <v>9</v>
      </c>
      <c r="D213" s="16">
        <v>30</v>
      </c>
      <c r="E213" s="16">
        <f t="shared" si="10"/>
        <v>270</v>
      </c>
      <c r="F213" s="14">
        <v>1</v>
      </c>
      <c r="G213" s="14">
        <f t="shared" si="11"/>
        <v>6</v>
      </c>
      <c r="H213" s="15">
        <f t="shared" si="12"/>
        <v>3</v>
      </c>
    </row>
    <row r="214" spans="1:8" ht="12.75">
      <c r="A214" s="1">
        <v>209</v>
      </c>
      <c r="B214" s="11" t="s">
        <v>214</v>
      </c>
      <c r="C214" s="12">
        <v>9</v>
      </c>
      <c r="D214" s="16">
        <v>90</v>
      </c>
      <c r="E214" s="16">
        <f t="shared" si="10"/>
        <v>810</v>
      </c>
      <c r="F214" s="14">
        <v>1</v>
      </c>
      <c r="G214" s="14">
        <f t="shared" si="11"/>
        <v>6</v>
      </c>
      <c r="H214" s="15">
        <f t="shared" si="12"/>
        <v>3</v>
      </c>
    </row>
    <row r="215" spans="1:8" ht="12.75">
      <c r="A215" s="1">
        <v>210</v>
      </c>
      <c r="B215" s="11" t="s">
        <v>215</v>
      </c>
      <c r="C215" s="12">
        <v>8</v>
      </c>
      <c r="D215" s="16">
        <v>75.55</v>
      </c>
      <c r="E215" s="16">
        <f t="shared" si="10"/>
        <v>604.4</v>
      </c>
      <c r="F215" s="14">
        <v>1</v>
      </c>
      <c r="G215" s="14">
        <f t="shared" si="11"/>
        <v>6</v>
      </c>
      <c r="H215" s="15">
        <f t="shared" si="12"/>
        <v>2</v>
      </c>
    </row>
    <row r="216" spans="1:8" ht="12.75">
      <c r="A216" s="1">
        <v>211</v>
      </c>
      <c r="B216" s="11" t="s">
        <v>216</v>
      </c>
      <c r="C216" s="12">
        <v>6</v>
      </c>
      <c r="D216" s="16">
        <v>52</v>
      </c>
      <c r="E216" s="16">
        <f t="shared" si="10"/>
        <v>312</v>
      </c>
      <c r="F216" s="14">
        <f>C216/6</f>
        <v>1</v>
      </c>
      <c r="G216" s="14">
        <f t="shared" si="11"/>
        <v>6</v>
      </c>
      <c r="H216" s="15"/>
    </row>
    <row r="217" spans="1:8" ht="12.75">
      <c r="A217" s="1">
        <v>212</v>
      </c>
      <c r="B217" s="11" t="s">
        <v>217</v>
      </c>
      <c r="C217" s="12">
        <v>18</v>
      </c>
      <c r="D217" s="16">
        <v>69</v>
      </c>
      <c r="E217" s="16">
        <f t="shared" si="10"/>
        <v>1242</v>
      </c>
      <c r="F217" s="14">
        <f>C217/6</f>
        <v>3</v>
      </c>
      <c r="G217" s="14">
        <f t="shared" si="11"/>
        <v>18</v>
      </c>
      <c r="H217" s="15"/>
    </row>
    <row r="218" spans="1:8" ht="12.75">
      <c r="A218" s="1">
        <v>213</v>
      </c>
      <c r="B218" s="11" t="s">
        <v>218</v>
      </c>
      <c r="C218" s="12">
        <v>6</v>
      </c>
      <c r="D218" s="16">
        <v>23.48</v>
      </c>
      <c r="E218" s="16">
        <f t="shared" si="10"/>
        <v>140.88</v>
      </c>
      <c r="F218" s="14">
        <f>C218/6</f>
        <v>1</v>
      </c>
      <c r="G218" s="14">
        <f t="shared" si="11"/>
        <v>6</v>
      </c>
      <c r="H218" s="15"/>
    </row>
    <row r="219" spans="1:8" ht="12.75">
      <c r="A219" s="1">
        <v>214</v>
      </c>
      <c r="B219" s="11" t="s">
        <v>219</v>
      </c>
      <c r="C219" s="12">
        <v>15</v>
      </c>
      <c r="D219" s="16">
        <v>42.45</v>
      </c>
      <c r="E219" s="16">
        <f t="shared" si="10"/>
        <v>636.75</v>
      </c>
      <c r="F219" s="14">
        <v>2</v>
      </c>
      <c r="G219" s="14">
        <f t="shared" si="11"/>
        <v>12</v>
      </c>
      <c r="H219" s="15">
        <f t="shared" si="12"/>
        <v>3</v>
      </c>
    </row>
    <row r="220" spans="1:8" ht="12.75">
      <c r="A220" s="1">
        <v>215</v>
      </c>
      <c r="B220" s="11" t="s">
        <v>220</v>
      </c>
      <c r="C220" s="12">
        <v>46</v>
      </c>
      <c r="D220" s="16">
        <v>0.9</v>
      </c>
      <c r="E220" s="16">
        <f t="shared" si="10"/>
        <v>41.4</v>
      </c>
      <c r="F220" s="14">
        <v>7</v>
      </c>
      <c r="G220" s="14">
        <f t="shared" si="11"/>
        <v>42</v>
      </c>
      <c r="H220" s="15">
        <f t="shared" si="12"/>
        <v>4</v>
      </c>
    </row>
    <row r="221" spans="1:8" ht="12.75">
      <c r="A221" s="1">
        <v>216</v>
      </c>
      <c r="B221" s="11" t="s">
        <v>221</v>
      </c>
      <c r="C221" s="12">
        <v>11</v>
      </c>
      <c r="D221" s="16">
        <v>110.88</v>
      </c>
      <c r="E221" s="16">
        <f t="shared" si="10"/>
        <v>1219.6799999999998</v>
      </c>
      <c r="F221" s="14">
        <v>1</v>
      </c>
      <c r="G221" s="14">
        <f t="shared" si="11"/>
        <v>6</v>
      </c>
      <c r="H221" s="15">
        <f t="shared" si="12"/>
        <v>5</v>
      </c>
    </row>
    <row r="222" spans="1:8" ht="12.75">
      <c r="A222" s="1">
        <v>217</v>
      </c>
      <c r="B222" s="11" t="s">
        <v>222</v>
      </c>
      <c r="C222" s="12">
        <v>11</v>
      </c>
      <c r="D222" s="16">
        <v>40.02</v>
      </c>
      <c r="E222" s="16">
        <f t="shared" si="10"/>
        <v>440.22</v>
      </c>
      <c r="F222" s="14">
        <v>1</v>
      </c>
      <c r="G222" s="14">
        <f t="shared" si="11"/>
        <v>6</v>
      </c>
      <c r="H222" s="15">
        <f t="shared" si="12"/>
        <v>5</v>
      </c>
    </row>
    <row r="223" spans="1:8" ht="12.75">
      <c r="A223" s="1">
        <v>218</v>
      </c>
      <c r="B223" s="11" t="s">
        <v>223</v>
      </c>
      <c r="C223" s="12">
        <v>9</v>
      </c>
      <c r="D223" s="16">
        <v>29.28</v>
      </c>
      <c r="E223" s="16">
        <f t="shared" si="10"/>
        <v>263.52</v>
      </c>
      <c r="F223" s="14">
        <v>1</v>
      </c>
      <c r="G223" s="14">
        <f t="shared" si="11"/>
        <v>6</v>
      </c>
      <c r="H223" s="15">
        <f t="shared" si="12"/>
        <v>3</v>
      </c>
    </row>
    <row r="224" spans="1:8" ht="12.75">
      <c r="A224" s="1">
        <v>219</v>
      </c>
      <c r="B224" s="11" t="s">
        <v>224</v>
      </c>
      <c r="C224" s="12">
        <v>22</v>
      </c>
      <c r="D224" s="16">
        <v>14</v>
      </c>
      <c r="E224" s="16">
        <f t="shared" si="10"/>
        <v>308</v>
      </c>
      <c r="F224" s="14">
        <v>3</v>
      </c>
      <c r="G224" s="14">
        <f t="shared" si="11"/>
        <v>18</v>
      </c>
      <c r="H224" s="15">
        <f t="shared" si="12"/>
        <v>4</v>
      </c>
    </row>
    <row r="225" spans="1:8" ht="12.75">
      <c r="A225" s="1">
        <v>220</v>
      </c>
      <c r="B225" s="11" t="s">
        <v>225</v>
      </c>
      <c r="C225" s="12">
        <v>16</v>
      </c>
      <c r="D225" s="16">
        <v>9.65</v>
      </c>
      <c r="E225" s="16">
        <f t="shared" si="10"/>
        <v>154.4</v>
      </c>
      <c r="F225" s="14">
        <v>2</v>
      </c>
      <c r="G225" s="14">
        <f t="shared" si="11"/>
        <v>12</v>
      </c>
      <c r="H225" s="15">
        <f t="shared" si="12"/>
        <v>4</v>
      </c>
    </row>
    <row r="226" spans="1:8" ht="12.75">
      <c r="A226" s="1">
        <v>221</v>
      </c>
      <c r="B226" s="11" t="s">
        <v>226</v>
      </c>
      <c r="C226" s="12">
        <v>10</v>
      </c>
      <c r="D226" s="16">
        <v>19</v>
      </c>
      <c r="E226" s="16">
        <f t="shared" si="10"/>
        <v>190</v>
      </c>
      <c r="F226" s="14">
        <v>1</v>
      </c>
      <c r="G226" s="14">
        <f t="shared" si="11"/>
        <v>6</v>
      </c>
      <c r="H226" s="15">
        <f t="shared" si="12"/>
        <v>4</v>
      </c>
    </row>
    <row r="227" spans="1:8" ht="12.75">
      <c r="A227" s="1">
        <v>222</v>
      </c>
      <c r="B227" s="11" t="s">
        <v>227</v>
      </c>
      <c r="C227" s="12">
        <v>6</v>
      </c>
      <c r="D227" s="16">
        <v>190.05</v>
      </c>
      <c r="E227" s="16">
        <f t="shared" si="10"/>
        <v>1140.3000000000002</v>
      </c>
      <c r="F227" s="14">
        <v>1</v>
      </c>
      <c r="G227" s="14">
        <f t="shared" si="11"/>
        <v>6</v>
      </c>
      <c r="H227" s="15"/>
    </row>
    <row r="228" spans="1:8" ht="12.75">
      <c r="A228" s="1">
        <v>223</v>
      </c>
      <c r="B228" s="11" t="s">
        <v>228</v>
      </c>
      <c r="C228" s="12">
        <v>16</v>
      </c>
      <c r="D228" s="16">
        <v>10</v>
      </c>
      <c r="E228" s="16">
        <f t="shared" si="10"/>
        <v>160</v>
      </c>
      <c r="F228" s="14">
        <v>2</v>
      </c>
      <c r="G228" s="14">
        <f t="shared" si="11"/>
        <v>12</v>
      </c>
      <c r="H228" s="15">
        <f t="shared" si="12"/>
        <v>4</v>
      </c>
    </row>
    <row r="229" spans="1:8" ht="12.75">
      <c r="A229" s="1">
        <v>224</v>
      </c>
      <c r="B229" s="11" t="s">
        <v>229</v>
      </c>
      <c r="C229" s="12">
        <f>14-6</f>
        <v>8</v>
      </c>
      <c r="D229" s="16">
        <v>75</v>
      </c>
      <c r="E229" s="16">
        <f t="shared" si="10"/>
        <v>600</v>
      </c>
      <c r="F229" s="14">
        <v>1</v>
      </c>
      <c r="G229" s="14">
        <f t="shared" si="11"/>
        <v>6</v>
      </c>
      <c r="H229" s="15">
        <f t="shared" si="12"/>
        <v>2</v>
      </c>
    </row>
    <row r="230" spans="1:8" ht="12.75">
      <c r="A230" s="1">
        <v>225</v>
      </c>
      <c r="B230" s="11" t="s">
        <v>230</v>
      </c>
      <c r="C230" s="12">
        <v>6</v>
      </c>
      <c r="D230" s="16">
        <v>14</v>
      </c>
      <c r="E230" s="16">
        <f t="shared" si="10"/>
        <v>84</v>
      </c>
      <c r="F230" s="14">
        <f>C230/6</f>
        <v>1</v>
      </c>
      <c r="G230" s="14">
        <f t="shared" si="11"/>
        <v>6</v>
      </c>
      <c r="H230" s="15"/>
    </row>
    <row r="231" spans="1:8" ht="12.75">
      <c r="A231" s="1">
        <v>226</v>
      </c>
      <c r="B231" s="11" t="s">
        <v>231</v>
      </c>
      <c r="C231" s="12">
        <v>6</v>
      </c>
      <c r="D231" s="16">
        <v>33</v>
      </c>
      <c r="E231" s="16">
        <f t="shared" si="10"/>
        <v>198</v>
      </c>
      <c r="F231" s="14">
        <f>C231/6</f>
        <v>1</v>
      </c>
      <c r="G231" s="14">
        <f t="shared" si="11"/>
        <v>6</v>
      </c>
      <c r="H231" s="15"/>
    </row>
    <row r="232" spans="1:8" ht="12.75">
      <c r="A232" s="1">
        <v>227</v>
      </c>
      <c r="B232" s="11" t="s">
        <v>232</v>
      </c>
      <c r="C232" s="12">
        <v>6</v>
      </c>
      <c r="D232" s="16">
        <v>105</v>
      </c>
      <c r="E232" s="16">
        <f t="shared" si="10"/>
        <v>630</v>
      </c>
      <c r="F232" s="14">
        <f>C232/6</f>
        <v>1</v>
      </c>
      <c r="G232" s="14">
        <f t="shared" si="11"/>
        <v>6</v>
      </c>
      <c r="H232" s="15"/>
    </row>
    <row r="233" spans="1:8" ht="12.75">
      <c r="A233" s="1">
        <v>228</v>
      </c>
      <c r="B233" s="11" t="s">
        <v>233</v>
      </c>
      <c r="C233" s="12">
        <v>19</v>
      </c>
      <c r="D233" s="16">
        <v>950</v>
      </c>
      <c r="E233" s="16">
        <f t="shared" si="10"/>
        <v>18050</v>
      </c>
      <c r="F233" s="14">
        <v>3</v>
      </c>
      <c r="G233" s="14">
        <f t="shared" si="11"/>
        <v>18</v>
      </c>
      <c r="H233" s="15">
        <f t="shared" si="12"/>
        <v>1</v>
      </c>
    </row>
    <row r="234" spans="1:8" ht="12.75">
      <c r="A234" s="1">
        <v>229</v>
      </c>
      <c r="B234" s="11" t="s">
        <v>234</v>
      </c>
      <c r="C234" s="12">
        <v>14</v>
      </c>
      <c r="D234" s="16">
        <v>55</v>
      </c>
      <c r="E234" s="16">
        <f t="shared" si="10"/>
        <v>770</v>
      </c>
      <c r="F234" s="14">
        <v>2</v>
      </c>
      <c r="G234" s="14">
        <f t="shared" si="11"/>
        <v>12</v>
      </c>
      <c r="H234" s="15">
        <f t="shared" si="12"/>
        <v>2</v>
      </c>
    </row>
    <row r="235" spans="1:8" ht="12.75">
      <c r="A235" s="1">
        <v>230</v>
      </c>
      <c r="B235" s="11" t="s">
        <v>235</v>
      </c>
      <c r="C235" s="12">
        <v>11</v>
      </c>
      <c r="D235" s="16">
        <v>33</v>
      </c>
      <c r="E235" s="16">
        <f t="shared" si="10"/>
        <v>363</v>
      </c>
      <c r="F235" s="14">
        <v>1</v>
      </c>
      <c r="G235" s="14">
        <f t="shared" si="11"/>
        <v>6</v>
      </c>
      <c r="H235" s="15">
        <f t="shared" si="12"/>
        <v>5</v>
      </c>
    </row>
    <row r="236" spans="1:8" ht="12.75">
      <c r="A236" s="1">
        <v>231</v>
      </c>
      <c r="B236" s="11" t="s">
        <v>236</v>
      </c>
      <c r="C236" s="12">
        <v>8</v>
      </c>
      <c r="D236" s="16">
        <v>23</v>
      </c>
      <c r="E236" s="16">
        <f t="shared" si="10"/>
        <v>184</v>
      </c>
      <c r="F236" s="14">
        <v>1</v>
      </c>
      <c r="G236" s="14">
        <f t="shared" si="11"/>
        <v>6</v>
      </c>
      <c r="H236" s="15">
        <f t="shared" si="12"/>
        <v>2</v>
      </c>
    </row>
    <row r="237" spans="1:8" ht="12.75">
      <c r="A237" s="1">
        <v>232</v>
      </c>
      <c r="B237" s="11" t="s">
        <v>237</v>
      </c>
      <c r="C237" s="12">
        <v>38</v>
      </c>
      <c r="D237" s="16">
        <v>30.05</v>
      </c>
      <c r="E237" s="16">
        <f t="shared" si="10"/>
        <v>1141.9</v>
      </c>
      <c r="F237" s="14">
        <v>6</v>
      </c>
      <c r="G237" s="14">
        <f t="shared" si="11"/>
        <v>36</v>
      </c>
      <c r="H237" s="15">
        <f t="shared" si="12"/>
        <v>2</v>
      </c>
    </row>
    <row r="238" spans="1:8" ht="12.75">
      <c r="A238" s="1">
        <v>233</v>
      </c>
      <c r="B238" s="11" t="s">
        <v>238</v>
      </c>
      <c r="C238" s="12">
        <v>6</v>
      </c>
      <c r="D238" s="16">
        <v>56.7</v>
      </c>
      <c r="E238" s="16">
        <f aca="true" t="shared" si="13" ref="E238:E301">C238*D238</f>
        <v>340.20000000000005</v>
      </c>
      <c r="F238" s="14">
        <f>C238/6</f>
        <v>1</v>
      </c>
      <c r="G238" s="14">
        <f t="shared" si="11"/>
        <v>6</v>
      </c>
      <c r="H238" s="15"/>
    </row>
    <row r="239" spans="1:8" ht="12.75">
      <c r="A239" s="1">
        <v>234</v>
      </c>
      <c r="B239" s="11" t="s">
        <v>239</v>
      </c>
      <c r="C239" s="12">
        <v>14</v>
      </c>
      <c r="D239" s="16">
        <v>16.88</v>
      </c>
      <c r="E239" s="16">
        <f t="shared" si="13"/>
        <v>236.32</v>
      </c>
      <c r="F239" s="14">
        <v>2</v>
      </c>
      <c r="G239" s="14">
        <f t="shared" si="11"/>
        <v>12</v>
      </c>
      <c r="H239" s="15">
        <f t="shared" si="12"/>
        <v>2</v>
      </c>
    </row>
    <row r="240" spans="1:8" ht="12.75">
      <c r="A240" s="1">
        <v>235</v>
      </c>
      <c r="B240" s="11" t="s">
        <v>240</v>
      </c>
      <c r="C240" s="12">
        <v>12</v>
      </c>
      <c r="D240" s="16">
        <v>11.25</v>
      </c>
      <c r="E240" s="16">
        <f t="shared" si="13"/>
        <v>135</v>
      </c>
      <c r="F240" s="14">
        <f>C240/6</f>
        <v>2</v>
      </c>
      <c r="G240" s="14">
        <f t="shared" si="11"/>
        <v>12</v>
      </c>
      <c r="H240" s="15"/>
    </row>
    <row r="241" spans="1:8" ht="12.75">
      <c r="A241" s="1">
        <v>236</v>
      </c>
      <c r="B241" s="11" t="s">
        <v>241</v>
      </c>
      <c r="C241" s="12">
        <v>6</v>
      </c>
      <c r="D241" s="16">
        <v>16.88</v>
      </c>
      <c r="E241" s="16">
        <f t="shared" si="13"/>
        <v>101.28</v>
      </c>
      <c r="F241" s="14">
        <f>C241/6</f>
        <v>1</v>
      </c>
      <c r="G241" s="14">
        <f t="shared" si="11"/>
        <v>6</v>
      </c>
      <c r="H241" s="15"/>
    </row>
    <row r="242" spans="1:8" ht="12.75">
      <c r="A242" s="1">
        <v>237</v>
      </c>
      <c r="B242" s="11" t="s">
        <v>242</v>
      </c>
      <c r="C242" s="12">
        <v>17</v>
      </c>
      <c r="D242" s="16">
        <v>50.63</v>
      </c>
      <c r="E242" s="16">
        <f t="shared" si="13"/>
        <v>860.71</v>
      </c>
      <c r="F242" s="14">
        <v>2</v>
      </c>
      <c r="G242" s="14">
        <f t="shared" si="11"/>
        <v>12</v>
      </c>
      <c r="H242" s="15">
        <f t="shared" si="12"/>
        <v>5</v>
      </c>
    </row>
    <row r="243" spans="1:8" ht="12.75">
      <c r="A243" s="1">
        <v>238</v>
      </c>
      <c r="B243" s="11" t="s">
        <v>243</v>
      </c>
      <c r="C243" s="12">
        <v>10</v>
      </c>
      <c r="D243" s="16">
        <v>39.38</v>
      </c>
      <c r="E243" s="16">
        <f t="shared" si="13"/>
        <v>393.8</v>
      </c>
      <c r="F243" s="14">
        <v>1</v>
      </c>
      <c r="G243" s="14">
        <f t="shared" si="11"/>
        <v>6</v>
      </c>
      <c r="H243" s="15">
        <f t="shared" si="12"/>
        <v>4</v>
      </c>
    </row>
    <row r="244" spans="1:8" ht="12.75">
      <c r="A244" s="1">
        <v>239</v>
      </c>
      <c r="B244" s="11" t="s">
        <v>244</v>
      </c>
      <c r="C244" s="12">
        <v>23</v>
      </c>
      <c r="D244" s="16">
        <v>16.88</v>
      </c>
      <c r="E244" s="16">
        <f t="shared" si="13"/>
        <v>388.23999999999995</v>
      </c>
      <c r="F244" s="14">
        <v>3</v>
      </c>
      <c r="G244" s="14">
        <f t="shared" si="11"/>
        <v>18</v>
      </c>
      <c r="H244" s="15">
        <f t="shared" si="12"/>
        <v>5</v>
      </c>
    </row>
    <row r="245" spans="1:8" ht="12.75">
      <c r="A245" s="1">
        <v>240</v>
      </c>
      <c r="B245" s="11" t="s">
        <v>245</v>
      </c>
      <c r="C245" s="12">
        <v>7</v>
      </c>
      <c r="D245" s="16">
        <v>36</v>
      </c>
      <c r="E245" s="16">
        <f t="shared" si="13"/>
        <v>252</v>
      </c>
      <c r="F245" s="14">
        <v>1</v>
      </c>
      <c r="G245" s="14">
        <f t="shared" si="11"/>
        <v>6</v>
      </c>
      <c r="H245" s="15">
        <f t="shared" si="12"/>
        <v>1</v>
      </c>
    </row>
    <row r="246" spans="1:8" ht="12.75">
      <c r="A246" s="1">
        <v>241</v>
      </c>
      <c r="B246" s="11" t="s">
        <v>246</v>
      </c>
      <c r="C246" s="12">
        <v>26</v>
      </c>
      <c r="D246" s="16">
        <v>16.88</v>
      </c>
      <c r="E246" s="16">
        <f t="shared" si="13"/>
        <v>438.88</v>
      </c>
      <c r="F246" s="14">
        <v>4</v>
      </c>
      <c r="G246" s="14">
        <f t="shared" si="11"/>
        <v>24</v>
      </c>
      <c r="H246" s="15">
        <f t="shared" si="12"/>
        <v>2</v>
      </c>
    </row>
    <row r="247" spans="1:8" ht="12.75">
      <c r="A247" s="1">
        <v>242</v>
      </c>
      <c r="B247" s="11" t="s">
        <v>247</v>
      </c>
      <c r="C247" s="12">
        <v>10</v>
      </c>
      <c r="D247" s="16">
        <v>16.88</v>
      </c>
      <c r="E247" s="16">
        <f t="shared" si="13"/>
        <v>168.79999999999998</v>
      </c>
      <c r="F247" s="14">
        <v>1</v>
      </c>
      <c r="G247" s="14">
        <f t="shared" si="11"/>
        <v>6</v>
      </c>
      <c r="H247" s="15">
        <f t="shared" si="12"/>
        <v>4</v>
      </c>
    </row>
    <row r="248" spans="1:8" ht="12.75">
      <c r="A248" s="1">
        <v>243</v>
      </c>
      <c r="B248" s="11" t="s">
        <v>248</v>
      </c>
      <c r="C248" s="12">
        <v>26</v>
      </c>
      <c r="D248" s="16">
        <v>6.38</v>
      </c>
      <c r="E248" s="16">
        <f t="shared" si="13"/>
        <v>165.88</v>
      </c>
      <c r="F248" s="14">
        <v>4</v>
      </c>
      <c r="G248" s="14">
        <f t="shared" si="11"/>
        <v>24</v>
      </c>
      <c r="H248" s="15">
        <f t="shared" si="12"/>
        <v>2</v>
      </c>
    </row>
    <row r="249" spans="1:8" ht="12.75">
      <c r="A249" s="1">
        <v>244</v>
      </c>
      <c r="B249" s="11" t="s">
        <v>249</v>
      </c>
      <c r="C249" s="12">
        <v>42</v>
      </c>
      <c r="D249" s="16">
        <v>22.3</v>
      </c>
      <c r="E249" s="16">
        <f t="shared" si="13"/>
        <v>936.6</v>
      </c>
      <c r="F249" s="14">
        <f>C249/6</f>
        <v>7</v>
      </c>
      <c r="G249" s="14">
        <f t="shared" si="11"/>
        <v>42</v>
      </c>
      <c r="H249" s="15"/>
    </row>
    <row r="250" spans="1:8" ht="12.75">
      <c r="A250" s="1">
        <v>245</v>
      </c>
      <c r="B250" s="11" t="s">
        <v>250</v>
      </c>
      <c r="C250" s="12">
        <v>6</v>
      </c>
      <c r="D250" s="16">
        <v>42</v>
      </c>
      <c r="E250" s="16">
        <f t="shared" si="13"/>
        <v>252</v>
      </c>
      <c r="F250" s="14">
        <f>C250/6</f>
        <v>1</v>
      </c>
      <c r="G250" s="14">
        <f t="shared" si="11"/>
        <v>6</v>
      </c>
      <c r="H250" s="15"/>
    </row>
    <row r="251" spans="1:8" ht="12.75">
      <c r="A251" s="1">
        <v>246</v>
      </c>
      <c r="B251" s="11" t="s">
        <v>251</v>
      </c>
      <c r="C251" s="12">
        <v>8</v>
      </c>
      <c r="D251" s="16">
        <v>147</v>
      </c>
      <c r="E251" s="16">
        <f t="shared" si="13"/>
        <v>1176</v>
      </c>
      <c r="F251" s="14">
        <v>1</v>
      </c>
      <c r="G251" s="14">
        <f t="shared" si="11"/>
        <v>6</v>
      </c>
      <c r="H251" s="15">
        <f t="shared" si="12"/>
        <v>2</v>
      </c>
    </row>
    <row r="252" spans="1:8" ht="12.75">
      <c r="A252" s="1">
        <v>247</v>
      </c>
      <c r="B252" s="11" t="s">
        <v>252</v>
      </c>
      <c r="C252" s="12">
        <v>6</v>
      </c>
      <c r="D252" s="16">
        <v>15.64</v>
      </c>
      <c r="E252" s="16">
        <f t="shared" si="13"/>
        <v>93.84</v>
      </c>
      <c r="F252" s="14">
        <f>C252/6</f>
        <v>1</v>
      </c>
      <c r="G252" s="14">
        <f t="shared" si="11"/>
        <v>6</v>
      </c>
      <c r="H252" s="15"/>
    </row>
    <row r="253" spans="1:8" ht="12.75">
      <c r="A253" s="1">
        <v>248</v>
      </c>
      <c r="B253" s="11" t="s">
        <v>253</v>
      </c>
      <c r="C253" s="12">
        <v>10</v>
      </c>
      <c r="D253" s="16">
        <v>5.91</v>
      </c>
      <c r="E253" s="16">
        <f t="shared" si="13"/>
        <v>59.1</v>
      </c>
      <c r="F253" s="14">
        <v>1</v>
      </c>
      <c r="G253" s="14">
        <f t="shared" si="11"/>
        <v>6</v>
      </c>
      <c r="H253" s="15">
        <f t="shared" si="12"/>
        <v>4</v>
      </c>
    </row>
    <row r="254" spans="1:8" ht="12.75">
      <c r="A254" s="1">
        <v>249</v>
      </c>
      <c r="B254" s="11" t="s">
        <v>254</v>
      </c>
      <c r="C254" s="12">
        <v>7</v>
      </c>
      <c r="D254" s="16">
        <v>8.01</v>
      </c>
      <c r="E254" s="16">
        <f t="shared" si="13"/>
        <v>56.07</v>
      </c>
      <c r="F254" s="14">
        <v>1</v>
      </c>
      <c r="G254" s="14">
        <f t="shared" si="11"/>
        <v>6</v>
      </c>
      <c r="H254" s="15">
        <f t="shared" si="12"/>
        <v>1</v>
      </c>
    </row>
    <row r="255" spans="1:8" ht="12.75">
      <c r="A255" s="1">
        <v>250</v>
      </c>
      <c r="B255" s="11" t="s">
        <v>255</v>
      </c>
      <c r="C255" s="12">
        <v>7</v>
      </c>
      <c r="D255" s="16">
        <v>8.02</v>
      </c>
      <c r="E255" s="16">
        <f t="shared" si="13"/>
        <v>56.14</v>
      </c>
      <c r="F255" s="14">
        <v>1</v>
      </c>
      <c r="G255" s="14">
        <f t="shared" si="11"/>
        <v>6</v>
      </c>
      <c r="H255" s="15">
        <f t="shared" si="12"/>
        <v>1</v>
      </c>
    </row>
    <row r="256" spans="1:8" ht="12.75">
      <c r="A256" s="1">
        <v>251</v>
      </c>
      <c r="B256" s="11" t="s">
        <v>256</v>
      </c>
      <c r="C256" s="12">
        <v>6</v>
      </c>
      <c r="D256" s="16">
        <v>8.82</v>
      </c>
      <c r="E256" s="16">
        <f t="shared" si="13"/>
        <v>52.92</v>
      </c>
      <c r="F256" s="14">
        <f>C256/6</f>
        <v>1</v>
      </c>
      <c r="G256" s="14">
        <f t="shared" si="11"/>
        <v>6</v>
      </c>
      <c r="H256" s="15"/>
    </row>
    <row r="257" spans="1:8" ht="12.75">
      <c r="A257" s="1">
        <v>252</v>
      </c>
      <c r="B257" s="11" t="s">
        <v>257</v>
      </c>
      <c r="C257" s="12">
        <v>8</v>
      </c>
      <c r="D257" s="16">
        <v>5.59</v>
      </c>
      <c r="E257" s="16">
        <f t="shared" si="13"/>
        <v>44.72</v>
      </c>
      <c r="F257" s="14">
        <v>1</v>
      </c>
      <c r="G257" s="14">
        <f t="shared" si="11"/>
        <v>6</v>
      </c>
      <c r="H257" s="15">
        <f t="shared" si="12"/>
        <v>2</v>
      </c>
    </row>
    <row r="258" spans="1:8" ht="12.75">
      <c r="A258" s="1">
        <v>253</v>
      </c>
      <c r="B258" s="11" t="s">
        <v>258</v>
      </c>
      <c r="C258" s="12">
        <v>6</v>
      </c>
      <c r="D258" s="16">
        <v>22.82</v>
      </c>
      <c r="E258" s="16">
        <f t="shared" si="13"/>
        <v>136.92000000000002</v>
      </c>
      <c r="F258" s="14">
        <f>C258/6</f>
        <v>1</v>
      </c>
      <c r="G258" s="14">
        <f t="shared" si="11"/>
        <v>6</v>
      </c>
      <c r="H258" s="15"/>
    </row>
    <row r="259" spans="1:8" ht="12.75">
      <c r="A259" s="1">
        <v>254</v>
      </c>
      <c r="B259" s="11" t="s">
        <v>259</v>
      </c>
      <c r="C259" s="12">
        <v>7</v>
      </c>
      <c r="D259" s="16">
        <v>7.4</v>
      </c>
      <c r="E259" s="16">
        <f t="shared" si="13"/>
        <v>51.800000000000004</v>
      </c>
      <c r="F259" s="14">
        <v>1</v>
      </c>
      <c r="G259" s="14">
        <f t="shared" si="11"/>
        <v>6</v>
      </c>
      <c r="H259" s="15">
        <f t="shared" si="12"/>
        <v>1</v>
      </c>
    </row>
    <row r="260" spans="1:8" ht="12.75">
      <c r="A260" s="1">
        <v>255</v>
      </c>
      <c r="B260" s="11" t="s">
        <v>260</v>
      </c>
      <c r="C260" s="12">
        <v>6</v>
      </c>
      <c r="D260" s="16">
        <v>73.5</v>
      </c>
      <c r="E260" s="16">
        <f t="shared" si="13"/>
        <v>441</v>
      </c>
      <c r="F260" s="14">
        <f>C260/6</f>
        <v>1</v>
      </c>
      <c r="G260" s="14">
        <f t="shared" si="11"/>
        <v>6</v>
      </c>
      <c r="H260" s="15"/>
    </row>
    <row r="261" spans="1:8" ht="12.75">
      <c r="A261" s="1">
        <v>256</v>
      </c>
      <c r="B261" s="11" t="s">
        <v>261</v>
      </c>
      <c r="C261" s="12">
        <v>50</v>
      </c>
      <c r="D261" s="16">
        <v>7.5</v>
      </c>
      <c r="E261" s="16">
        <f t="shared" si="13"/>
        <v>375</v>
      </c>
      <c r="F261" s="14">
        <v>8</v>
      </c>
      <c r="G261" s="14">
        <f t="shared" si="11"/>
        <v>48</v>
      </c>
      <c r="H261" s="15">
        <f t="shared" si="12"/>
        <v>2</v>
      </c>
    </row>
    <row r="262" spans="1:8" ht="12.75">
      <c r="A262" s="1">
        <v>257</v>
      </c>
      <c r="B262" s="11" t="s">
        <v>262</v>
      </c>
      <c r="C262" s="12">
        <v>26</v>
      </c>
      <c r="D262" s="16">
        <v>38</v>
      </c>
      <c r="E262" s="16">
        <f t="shared" si="13"/>
        <v>988</v>
      </c>
      <c r="F262" s="14">
        <v>4</v>
      </c>
      <c r="G262" s="14">
        <f t="shared" si="11"/>
        <v>24</v>
      </c>
      <c r="H262" s="15">
        <f t="shared" si="12"/>
        <v>2</v>
      </c>
    </row>
    <row r="263" spans="1:8" ht="12.75">
      <c r="A263" s="1">
        <v>258</v>
      </c>
      <c r="B263" s="11" t="s">
        <v>263</v>
      </c>
      <c r="C263" s="12">
        <v>22</v>
      </c>
      <c r="D263" s="16">
        <v>101.25</v>
      </c>
      <c r="E263" s="16">
        <f t="shared" si="13"/>
        <v>2227.5</v>
      </c>
      <c r="F263" s="14">
        <v>3</v>
      </c>
      <c r="G263" s="14">
        <f aca="true" t="shared" si="14" ref="G263:G298">F263*6</f>
        <v>18</v>
      </c>
      <c r="H263" s="15">
        <f t="shared" si="12"/>
        <v>4</v>
      </c>
    </row>
    <row r="264" spans="1:8" ht="12.75">
      <c r="A264" s="1">
        <v>259</v>
      </c>
      <c r="B264" s="11" t="s">
        <v>264</v>
      </c>
      <c r="C264" s="12">
        <v>24</v>
      </c>
      <c r="D264" s="16">
        <v>2.7</v>
      </c>
      <c r="E264" s="16">
        <f t="shared" si="13"/>
        <v>64.80000000000001</v>
      </c>
      <c r="F264" s="14">
        <f>C264/6</f>
        <v>4</v>
      </c>
      <c r="G264" s="14">
        <f t="shared" si="14"/>
        <v>24</v>
      </c>
      <c r="H264" s="15"/>
    </row>
    <row r="265" spans="1:8" ht="12.75">
      <c r="A265" s="1">
        <v>260</v>
      </c>
      <c r="B265" s="11" t="s">
        <v>265</v>
      </c>
      <c r="C265" s="12">
        <v>30</v>
      </c>
      <c r="D265" s="16">
        <v>70</v>
      </c>
      <c r="E265" s="16">
        <f t="shared" si="13"/>
        <v>2100</v>
      </c>
      <c r="F265" s="14">
        <f>C265/6</f>
        <v>5</v>
      </c>
      <c r="G265" s="14">
        <f t="shared" si="14"/>
        <v>30</v>
      </c>
      <c r="H265" s="15"/>
    </row>
    <row r="266" spans="1:8" ht="12.75">
      <c r="A266" s="1">
        <v>261</v>
      </c>
      <c r="B266" s="11" t="s">
        <v>266</v>
      </c>
      <c r="C266" s="12">
        <v>13</v>
      </c>
      <c r="D266" s="16">
        <v>183.75</v>
      </c>
      <c r="E266" s="16">
        <f t="shared" si="13"/>
        <v>2388.75</v>
      </c>
      <c r="F266" s="14">
        <v>2</v>
      </c>
      <c r="G266" s="14">
        <f t="shared" si="14"/>
        <v>12</v>
      </c>
      <c r="H266" s="15">
        <f aca="true" t="shared" si="15" ref="H266:H298">C266-G266</f>
        <v>1</v>
      </c>
    </row>
    <row r="267" spans="1:8" ht="12.75">
      <c r="A267" s="1">
        <v>262</v>
      </c>
      <c r="B267" s="11" t="s">
        <v>267</v>
      </c>
      <c r="C267" s="12">
        <v>7</v>
      </c>
      <c r="D267" s="16">
        <v>1697</v>
      </c>
      <c r="E267" s="16">
        <f t="shared" si="13"/>
        <v>11879</v>
      </c>
      <c r="F267" s="14">
        <v>1</v>
      </c>
      <c r="G267" s="14">
        <f t="shared" si="14"/>
        <v>6</v>
      </c>
      <c r="H267" s="15">
        <f t="shared" si="15"/>
        <v>1</v>
      </c>
    </row>
    <row r="268" spans="1:8" ht="12.75">
      <c r="A268" s="1">
        <v>263</v>
      </c>
      <c r="B268" s="11" t="s">
        <v>268</v>
      </c>
      <c r="C268" s="12">
        <v>46</v>
      </c>
      <c r="D268" s="16">
        <v>39.38</v>
      </c>
      <c r="E268" s="16">
        <f t="shared" si="13"/>
        <v>1811.48</v>
      </c>
      <c r="F268" s="14">
        <v>7</v>
      </c>
      <c r="G268" s="14">
        <f t="shared" si="14"/>
        <v>42</v>
      </c>
      <c r="H268" s="15">
        <f t="shared" si="15"/>
        <v>4</v>
      </c>
    </row>
    <row r="269" spans="1:8" ht="12.75">
      <c r="A269" s="1">
        <v>264</v>
      </c>
      <c r="B269" s="11" t="s">
        <v>269</v>
      </c>
      <c r="C269" s="12">
        <v>30</v>
      </c>
      <c r="D269" s="16">
        <v>115.4</v>
      </c>
      <c r="E269" s="16">
        <f t="shared" si="13"/>
        <v>3462</v>
      </c>
      <c r="F269" s="14">
        <f>C269/6</f>
        <v>5</v>
      </c>
      <c r="G269" s="14">
        <f t="shared" si="14"/>
        <v>30</v>
      </c>
      <c r="H269" s="15"/>
    </row>
    <row r="270" spans="1:8" ht="12.75">
      <c r="A270" s="1">
        <v>265</v>
      </c>
      <c r="B270" s="11" t="s">
        <v>270</v>
      </c>
      <c r="C270" s="12">
        <v>6</v>
      </c>
      <c r="D270" s="16">
        <v>10.7</v>
      </c>
      <c r="E270" s="16">
        <f t="shared" si="13"/>
        <v>64.19999999999999</v>
      </c>
      <c r="F270" s="14">
        <f>C270/6</f>
        <v>1</v>
      </c>
      <c r="G270" s="14">
        <f t="shared" si="14"/>
        <v>6</v>
      </c>
      <c r="H270" s="15"/>
    </row>
    <row r="271" spans="1:8" ht="12.75">
      <c r="A271" s="1">
        <v>266</v>
      </c>
      <c r="B271" s="11" t="s">
        <v>271</v>
      </c>
      <c r="C271" s="12">
        <v>10</v>
      </c>
      <c r="D271" s="16">
        <v>45.98</v>
      </c>
      <c r="E271" s="16">
        <f t="shared" si="13"/>
        <v>459.79999999999995</v>
      </c>
      <c r="F271" s="14">
        <v>1</v>
      </c>
      <c r="G271" s="14">
        <f t="shared" si="14"/>
        <v>6</v>
      </c>
      <c r="H271" s="15">
        <f t="shared" si="15"/>
        <v>4</v>
      </c>
    </row>
    <row r="272" spans="1:8" ht="12.75">
      <c r="A272" s="1">
        <v>267</v>
      </c>
      <c r="B272" s="11" t="s">
        <v>272</v>
      </c>
      <c r="C272" s="12">
        <v>15</v>
      </c>
      <c r="D272" s="16">
        <v>144.77</v>
      </c>
      <c r="E272" s="16">
        <f t="shared" si="13"/>
        <v>2171.55</v>
      </c>
      <c r="F272" s="14">
        <v>2</v>
      </c>
      <c r="G272" s="14">
        <f t="shared" si="14"/>
        <v>12</v>
      </c>
      <c r="H272" s="15">
        <f t="shared" si="15"/>
        <v>3</v>
      </c>
    </row>
    <row r="273" spans="1:8" ht="12.75">
      <c r="A273" s="1">
        <v>268</v>
      </c>
      <c r="B273" s="11" t="s">
        <v>273</v>
      </c>
      <c r="C273" s="12">
        <v>6</v>
      </c>
      <c r="D273" s="16">
        <v>80.75</v>
      </c>
      <c r="E273" s="16">
        <f t="shared" si="13"/>
        <v>484.5</v>
      </c>
      <c r="F273" s="14">
        <f>C273/6</f>
        <v>1</v>
      </c>
      <c r="G273" s="14">
        <f t="shared" si="14"/>
        <v>6</v>
      </c>
      <c r="H273" s="15"/>
    </row>
    <row r="274" spans="1:8" ht="12.75">
      <c r="A274" s="1">
        <v>269</v>
      </c>
      <c r="B274" s="11" t="s">
        <v>274</v>
      </c>
      <c r="C274" s="12">
        <v>8</v>
      </c>
      <c r="D274" s="16">
        <v>79.15</v>
      </c>
      <c r="E274" s="16">
        <f t="shared" si="13"/>
        <v>633.2</v>
      </c>
      <c r="F274" s="14">
        <v>1</v>
      </c>
      <c r="G274" s="14">
        <f t="shared" si="14"/>
        <v>6</v>
      </c>
      <c r="H274" s="15">
        <f t="shared" si="15"/>
        <v>2</v>
      </c>
    </row>
    <row r="275" spans="1:8" ht="12.75">
      <c r="A275" s="1">
        <v>270</v>
      </c>
      <c r="B275" s="11" t="s">
        <v>275</v>
      </c>
      <c r="C275" s="12">
        <v>8</v>
      </c>
      <c r="D275" s="16">
        <v>197.6</v>
      </c>
      <c r="E275" s="16">
        <f t="shared" si="13"/>
        <v>1580.8</v>
      </c>
      <c r="F275" s="14">
        <v>1</v>
      </c>
      <c r="G275" s="14">
        <f t="shared" si="14"/>
        <v>6</v>
      </c>
      <c r="H275" s="15">
        <f t="shared" si="15"/>
        <v>2</v>
      </c>
    </row>
    <row r="276" spans="1:8" ht="12.75">
      <c r="A276" s="1">
        <v>271</v>
      </c>
      <c r="B276" s="11" t="s">
        <v>276</v>
      </c>
      <c r="C276" s="12">
        <v>11</v>
      </c>
      <c r="D276" s="16">
        <v>60.8</v>
      </c>
      <c r="E276" s="16">
        <f t="shared" si="13"/>
        <v>668.8</v>
      </c>
      <c r="F276" s="14">
        <v>1</v>
      </c>
      <c r="G276" s="14">
        <f t="shared" si="14"/>
        <v>6</v>
      </c>
      <c r="H276" s="15">
        <f t="shared" si="15"/>
        <v>5</v>
      </c>
    </row>
    <row r="277" spans="1:8" ht="12.75">
      <c r="A277" s="1">
        <v>272</v>
      </c>
      <c r="B277" s="11" t="s">
        <v>277</v>
      </c>
      <c r="C277" s="12">
        <v>7</v>
      </c>
      <c r="D277" s="16">
        <v>78.75</v>
      </c>
      <c r="E277" s="16">
        <f t="shared" si="13"/>
        <v>551.25</v>
      </c>
      <c r="F277" s="14">
        <v>1</v>
      </c>
      <c r="G277" s="14">
        <f t="shared" si="14"/>
        <v>6</v>
      </c>
      <c r="H277" s="15">
        <f t="shared" si="15"/>
        <v>1</v>
      </c>
    </row>
    <row r="278" spans="1:8" ht="12.75">
      <c r="A278" s="1">
        <v>273</v>
      </c>
      <c r="B278" s="11" t="s">
        <v>278</v>
      </c>
      <c r="C278" s="12">
        <v>9</v>
      </c>
      <c r="D278" s="16">
        <v>150</v>
      </c>
      <c r="E278" s="16">
        <f t="shared" si="13"/>
        <v>1350</v>
      </c>
      <c r="F278" s="14">
        <v>1</v>
      </c>
      <c r="G278" s="14">
        <f t="shared" si="14"/>
        <v>6</v>
      </c>
      <c r="H278" s="15">
        <f t="shared" si="15"/>
        <v>3</v>
      </c>
    </row>
    <row r="279" spans="1:8" ht="12.75">
      <c r="A279" s="1">
        <v>274</v>
      </c>
      <c r="B279" s="11" t="s">
        <v>279</v>
      </c>
      <c r="C279" s="12">
        <v>7</v>
      </c>
      <c r="D279" s="16">
        <v>180</v>
      </c>
      <c r="E279" s="16">
        <f t="shared" si="13"/>
        <v>1260</v>
      </c>
      <c r="F279" s="14">
        <v>1</v>
      </c>
      <c r="G279" s="14">
        <f t="shared" si="14"/>
        <v>6</v>
      </c>
      <c r="H279" s="15">
        <f t="shared" si="15"/>
        <v>1</v>
      </c>
    </row>
    <row r="280" spans="1:8" ht="12.75">
      <c r="A280" s="1">
        <v>275</v>
      </c>
      <c r="B280" s="11" t="s">
        <v>280</v>
      </c>
      <c r="C280" s="12">
        <v>30</v>
      </c>
      <c r="D280" s="16">
        <v>309.76</v>
      </c>
      <c r="E280" s="16">
        <f t="shared" si="13"/>
        <v>9292.8</v>
      </c>
      <c r="F280" s="14">
        <f>C280/6</f>
        <v>5</v>
      </c>
      <c r="G280" s="14">
        <f t="shared" si="14"/>
        <v>30</v>
      </c>
      <c r="H280" s="15"/>
    </row>
    <row r="281" spans="1:8" ht="12.75">
      <c r="A281" s="1">
        <v>276</v>
      </c>
      <c r="B281" s="11" t="s">
        <v>281</v>
      </c>
      <c r="C281" s="12">
        <v>1750</v>
      </c>
      <c r="D281" s="16">
        <v>16.28</v>
      </c>
      <c r="E281" s="16">
        <f t="shared" si="13"/>
        <v>28490.000000000004</v>
      </c>
      <c r="F281" s="14">
        <v>291</v>
      </c>
      <c r="G281" s="14">
        <f t="shared" si="14"/>
        <v>1746</v>
      </c>
      <c r="H281" s="15">
        <f t="shared" si="15"/>
        <v>4</v>
      </c>
    </row>
    <row r="282" spans="1:8" ht="12.75">
      <c r="A282" s="1">
        <v>277</v>
      </c>
      <c r="B282" s="11" t="s">
        <v>282</v>
      </c>
      <c r="C282" s="12">
        <v>6</v>
      </c>
      <c r="D282" s="16">
        <v>551.25</v>
      </c>
      <c r="E282" s="16">
        <f t="shared" si="13"/>
        <v>3307.5</v>
      </c>
      <c r="F282" s="14">
        <f>C282/6</f>
        <v>1</v>
      </c>
      <c r="G282" s="14">
        <f t="shared" si="14"/>
        <v>6</v>
      </c>
      <c r="H282" s="15"/>
    </row>
    <row r="283" spans="1:6" ht="12.75">
      <c r="A283" s="1">
        <v>278</v>
      </c>
      <c r="B283" s="11" t="s">
        <v>283</v>
      </c>
      <c r="C283" s="12">
        <v>49</v>
      </c>
      <c r="D283" s="16">
        <v>88.2</v>
      </c>
      <c r="E283" s="16">
        <f t="shared" si="13"/>
        <v>4321.8</v>
      </c>
      <c r="F283" s="13"/>
    </row>
    <row r="284" spans="1:6" ht="12.75">
      <c r="A284" s="1">
        <v>279</v>
      </c>
      <c r="B284" s="11" t="s">
        <v>284</v>
      </c>
      <c r="C284" s="12">
        <v>3</v>
      </c>
      <c r="D284" s="16">
        <v>931.5</v>
      </c>
      <c r="E284" s="16">
        <f t="shared" si="13"/>
        <v>2794.5</v>
      </c>
      <c r="F284" s="13"/>
    </row>
    <row r="285" spans="1:6" ht="12.75">
      <c r="A285" s="1">
        <v>280</v>
      </c>
      <c r="B285" s="11" t="s">
        <v>285</v>
      </c>
      <c r="C285" s="12">
        <v>1</v>
      </c>
      <c r="D285" s="16">
        <v>10687.5</v>
      </c>
      <c r="E285" s="16">
        <f t="shared" si="13"/>
        <v>10687.5</v>
      </c>
      <c r="F285" s="13"/>
    </row>
    <row r="286" spans="1:6" ht="12.75">
      <c r="A286" s="1">
        <v>281</v>
      </c>
      <c r="B286" s="11" t="s">
        <v>286</v>
      </c>
      <c r="C286" s="12">
        <v>12</v>
      </c>
      <c r="D286" s="16">
        <v>11.25</v>
      </c>
      <c r="E286" s="16">
        <f t="shared" si="13"/>
        <v>135</v>
      </c>
      <c r="F286" s="13"/>
    </row>
    <row r="287" spans="1:6" ht="12.75">
      <c r="A287" s="1">
        <v>282</v>
      </c>
      <c r="B287" s="11" t="s">
        <v>287</v>
      </c>
      <c r="C287" s="12">
        <v>3</v>
      </c>
      <c r="D287" s="16">
        <v>1883.25</v>
      </c>
      <c r="E287" s="16">
        <f t="shared" si="13"/>
        <v>5649.75</v>
      </c>
      <c r="F287" s="13"/>
    </row>
    <row r="288" spans="1:6" ht="12.75">
      <c r="A288" s="1">
        <v>283</v>
      </c>
      <c r="B288" s="11" t="s">
        <v>288</v>
      </c>
      <c r="C288" s="12">
        <v>1</v>
      </c>
      <c r="D288" s="16">
        <v>1577.25</v>
      </c>
      <c r="E288" s="16">
        <f t="shared" si="13"/>
        <v>1577.25</v>
      </c>
      <c r="F288" s="13"/>
    </row>
    <row r="289" spans="1:6" ht="12.75">
      <c r="A289" s="1">
        <v>284</v>
      </c>
      <c r="B289" s="11" t="s">
        <v>289</v>
      </c>
      <c r="C289" s="12">
        <v>9</v>
      </c>
      <c r="D289" s="16">
        <v>28.13</v>
      </c>
      <c r="E289" s="16">
        <f t="shared" si="13"/>
        <v>253.17</v>
      </c>
      <c r="F289" s="13"/>
    </row>
    <row r="290" spans="1:6" ht="12.75">
      <c r="A290" s="1">
        <v>285</v>
      </c>
      <c r="B290" s="11" t="s">
        <v>290</v>
      </c>
      <c r="C290" s="12">
        <v>6</v>
      </c>
      <c r="D290" s="16">
        <v>2875.5</v>
      </c>
      <c r="E290" s="16">
        <f t="shared" si="13"/>
        <v>17253</v>
      </c>
      <c r="F290" s="13"/>
    </row>
    <row r="291" spans="1:8" ht="12.75">
      <c r="A291" s="1">
        <v>286</v>
      </c>
      <c r="B291" s="3" t="s">
        <v>291</v>
      </c>
      <c r="C291" s="23">
        <v>80</v>
      </c>
      <c r="D291" s="14">
        <v>5</v>
      </c>
      <c r="E291" s="14">
        <f t="shared" si="13"/>
        <v>400</v>
      </c>
      <c r="F291" s="14">
        <v>13</v>
      </c>
      <c r="G291" s="14">
        <f t="shared" si="14"/>
        <v>78</v>
      </c>
      <c r="H291" s="15">
        <f t="shared" si="15"/>
        <v>2</v>
      </c>
    </row>
    <row r="292" spans="1:8" ht="12.75">
      <c r="A292" s="1">
        <v>287</v>
      </c>
      <c r="B292" s="3" t="s">
        <v>292</v>
      </c>
      <c r="C292" s="23">
        <v>260</v>
      </c>
      <c r="D292" s="14">
        <v>10</v>
      </c>
      <c r="E292" s="14">
        <f t="shared" si="13"/>
        <v>2600</v>
      </c>
      <c r="F292" s="14">
        <v>43</v>
      </c>
      <c r="G292" s="14">
        <f t="shared" si="14"/>
        <v>258</v>
      </c>
      <c r="H292" s="15">
        <f t="shared" si="15"/>
        <v>2</v>
      </c>
    </row>
    <row r="293" spans="1:8" ht="12.75">
      <c r="A293" s="1">
        <v>288</v>
      </c>
      <c r="B293" s="3" t="s">
        <v>293</v>
      </c>
      <c r="C293" s="23">
        <v>270</v>
      </c>
      <c r="D293" s="14">
        <v>18.57</v>
      </c>
      <c r="E293" s="14">
        <f t="shared" si="13"/>
        <v>5013.9</v>
      </c>
      <c r="F293" s="14">
        <v>45</v>
      </c>
      <c r="G293" s="14">
        <f t="shared" si="14"/>
        <v>270</v>
      </c>
      <c r="H293" s="15"/>
    </row>
    <row r="294" spans="1:8" ht="12.75">
      <c r="A294" s="1">
        <v>289</v>
      </c>
      <c r="B294" s="3" t="s">
        <v>294</v>
      </c>
      <c r="C294" s="23">
        <v>206</v>
      </c>
      <c r="D294" s="14">
        <v>37.89</v>
      </c>
      <c r="E294" s="14">
        <f t="shared" si="13"/>
        <v>7805.34</v>
      </c>
      <c r="F294" s="14">
        <v>34</v>
      </c>
      <c r="G294" s="14">
        <f t="shared" si="14"/>
        <v>204</v>
      </c>
      <c r="H294" s="15">
        <f t="shared" si="15"/>
        <v>2</v>
      </c>
    </row>
    <row r="295" spans="1:8" ht="12.75">
      <c r="A295" s="1">
        <v>290</v>
      </c>
      <c r="B295" s="3" t="s">
        <v>295</v>
      </c>
      <c r="C295" s="23">
        <v>1510</v>
      </c>
      <c r="D295" s="14">
        <v>5</v>
      </c>
      <c r="E295" s="14">
        <f t="shared" si="13"/>
        <v>7550</v>
      </c>
      <c r="F295" s="14">
        <v>251</v>
      </c>
      <c r="G295" s="14">
        <f t="shared" si="14"/>
        <v>1506</v>
      </c>
      <c r="H295" s="15">
        <f t="shared" si="15"/>
        <v>4</v>
      </c>
    </row>
    <row r="296" spans="1:8" ht="12.75">
      <c r="A296" s="1">
        <v>291</v>
      </c>
      <c r="B296" s="3" t="s">
        <v>296</v>
      </c>
      <c r="C296" s="23">
        <v>1200</v>
      </c>
      <c r="D296" s="14">
        <v>6.06</v>
      </c>
      <c r="E296" s="14">
        <f t="shared" si="13"/>
        <v>7271.999999999999</v>
      </c>
      <c r="F296" s="14">
        <f>C296/6</f>
        <v>200</v>
      </c>
      <c r="G296" s="14">
        <f t="shared" si="14"/>
        <v>1200</v>
      </c>
      <c r="H296" s="15"/>
    </row>
    <row r="297" spans="1:8" ht="12.75">
      <c r="A297" s="1">
        <v>292</v>
      </c>
      <c r="B297" s="3" t="s">
        <v>297</v>
      </c>
      <c r="C297" s="23">
        <v>360</v>
      </c>
      <c r="D297" s="14">
        <v>20</v>
      </c>
      <c r="E297" s="14">
        <f t="shared" si="13"/>
        <v>7200</v>
      </c>
      <c r="F297" s="14">
        <f>C297/6</f>
        <v>60</v>
      </c>
      <c r="G297" s="14">
        <f t="shared" si="14"/>
        <v>360</v>
      </c>
      <c r="H297" s="15"/>
    </row>
    <row r="298" spans="1:8" ht="12.75">
      <c r="A298" s="1">
        <v>293</v>
      </c>
      <c r="B298" s="3" t="s">
        <v>298</v>
      </c>
      <c r="C298" s="23">
        <v>220</v>
      </c>
      <c r="D298" s="14">
        <v>20</v>
      </c>
      <c r="E298" s="14">
        <f t="shared" si="13"/>
        <v>4400</v>
      </c>
      <c r="F298" s="14">
        <v>36</v>
      </c>
      <c r="G298" s="14">
        <f t="shared" si="14"/>
        <v>216</v>
      </c>
      <c r="H298" s="15">
        <f t="shared" si="15"/>
        <v>4</v>
      </c>
    </row>
    <row r="299" spans="1:9" ht="12.75">
      <c r="A299" s="17">
        <v>294</v>
      </c>
      <c r="B299" s="18" t="s">
        <v>299</v>
      </c>
      <c r="C299" s="12">
        <v>1</v>
      </c>
      <c r="D299" s="19">
        <v>1216.35</v>
      </c>
      <c r="E299" s="19">
        <f t="shared" si="13"/>
        <v>1216.35</v>
      </c>
      <c r="F299" s="24"/>
      <c r="G299" s="22"/>
      <c r="H299" s="22"/>
      <c r="I299" s="22"/>
    </row>
    <row r="300" spans="1:5" ht="12.75">
      <c r="A300" s="1">
        <v>295</v>
      </c>
      <c r="B300" s="11" t="s">
        <v>300</v>
      </c>
      <c r="C300" s="12">
        <v>2</v>
      </c>
      <c r="D300" s="16">
        <v>1092.76</v>
      </c>
      <c r="E300" s="16">
        <f t="shared" si="13"/>
        <v>2185.52</v>
      </c>
    </row>
    <row r="301" spans="1:5" ht="12.75">
      <c r="A301" s="1">
        <v>296</v>
      </c>
      <c r="B301" s="11" t="s">
        <v>301</v>
      </c>
      <c r="C301" s="12">
        <v>1</v>
      </c>
      <c r="D301" s="16">
        <v>4450.9</v>
      </c>
      <c r="E301" s="16">
        <f t="shared" si="13"/>
        <v>4450.9</v>
      </c>
    </row>
    <row r="302" spans="1:5" ht="12.75">
      <c r="A302" s="1">
        <v>297</v>
      </c>
      <c r="B302" s="11" t="s">
        <v>302</v>
      </c>
      <c r="C302" s="12">
        <v>1</v>
      </c>
      <c r="D302" s="16">
        <v>1762.5</v>
      </c>
      <c r="E302" s="16">
        <f aca="true" t="shared" si="16" ref="E302:E333">C302*D302</f>
        <v>1762.5</v>
      </c>
    </row>
    <row r="303" spans="1:5" ht="12.75">
      <c r="A303" s="1">
        <v>298</v>
      </c>
      <c r="B303" s="11" t="s">
        <v>303</v>
      </c>
      <c r="C303" s="12">
        <v>1</v>
      </c>
      <c r="D303" s="16">
        <v>1715.12</v>
      </c>
      <c r="E303" s="16">
        <f t="shared" si="16"/>
        <v>1715.12</v>
      </c>
    </row>
    <row r="304" spans="1:5" ht="12.75">
      <c r="A304" s="1">
        <v>299</v>
      </c>
      <c r="B304" s="11" t="s">
        <v>304</v>
      </c>
      <c r="C304" s="12">
        <v>1</v>
      </c>
      <c r="D304" s="16">
        <v>117.5</v>
      </c>
      <c r="E304" s="16">
        <f t="shared" si="16"/>
        <v>117.5</v>
      </c>
    </row>
    <row r="305" spans="1:5" ht="12.75">
      <c r="A305" s="1">
        <v>300</v>
      </c>
      <c r="B305" s="11" t="s">
        <v>305</v>
      </c>
      <c r="C305" s="12">
        <v>1</v>
      </c>
      <c r="D305" s="16">
        <v>820.98</v>
      </c>
      <c r="E305" s="16">
        <f t="shared" si="16"/>
        <v>820.98</v>
      </c>
    </row>
    <row r="306" spans="1:5" ht="12.75">
      <c r="A306" s="1">
        <v>301</v>
      </c>
      <c r="B306" s="11" t="s">
        <v>306</v>
      </c>
      <c r="C306" s="12">
        <v>1</v>
      </c>
      <c r="D306" s="16">
        <v>5145.35</v>
      </c>
      <c r="E306" s="16">
        <f t="shared" si="16"/>
        <v>5145.35</v>
      </c>
    </row>
    <row r="307" spans="1:5" ht="12.75">
      <c r="A307" s="1">
        <v>302</v>
      </c>
      <c r="B307" s="11" t="s">
        <v>307</v>
      </c>
      <c r="C307" s="12">
        <v>1</v>
      </c>
      <c r="D307" s="16">
        <v>457.36</v>
      </c>
      <c r="E307" s="16">
        <f t="shared" si="16"/>
        <v>457.36</v>
      </c>
    </row>
    <row r="308" spans="1:5" ht="12.75">
      <c r="A308" s="1">
        <v>303</v>
      </c>
      <c r="B308" s="11" t="s">
        <v>308</v>
      </c>
      <c r="C308" s="12">
        <v>1</v>
      </c>
      <c r="D308" s="16">
        <v>345.08</v>
      </c>
      <c r="E308" s="16">
        <f t="shared" si="16"/>
        <v>345.08</v>
      </c>
    </row>
    <row r="309" spans="1:5" ht="12.75">
      <c r="A309" s="1">
        <v>304</v>
      </c>
      <c r="B309" s="11" t="s">
        <v>309</v>
      </c>
      <c r="C309" s="12">
        <v>2</v>
      </c>
      <c r="D309" s="16">
        <v>657.5</v>
      </c>
      <c r="E309" s="16">
        <f t="shared" si="16"/>
        <v>1315</v>
      </c>
    </row>
    <row r="310" spans="1:5" ht="12.75">
      <c r="A310" s="1">
        <v>305</v>
      </c>
      <c r="B310" s="11" t="s">
        <v>310</v>
      </c>
      <c r="C310" s="12">
        <v>1</v>
      </c>
      <c r="D310" s="16">
        <v>117.5</v>
      </c>
      <c r="E310" s="16">
        <f t="shared" si="16"/>
        <v>117.5</v>
      </c>
    </row>
    <row r="311" spans="1:5" ht="12.75">
      <c r="A311" s="1">
        <v>306</v>
      </c>
      <c r="B311" s="11" t="s">
        <v>311</v>
      </c>
      <c r="C311" s="12">
        <v>2</v>
      </c>
      <c r="D311" s="16">
        <v>1837.5</v>
      </c>
      <c r="E311" s="16">
        <f t="shared" si="16"/>
        <v>3675</v>
      </c>
    </row>
    <row r="312" spans="1:5" ht="12.75">
      <c r="A312" s="1">
        <v>307</v>
      </c>
      <c r="B312" s="11" t="s">
        <v>312</v>
      </c>
      <c r="C312" s="12">
        <v>1</v>
      </c>
      <c r="D312" s="16">
        <v>39.9</v>
      </c>
      <c r="E312" s="16">
        <f t="shared" si="16"/>
        <v>39.9</v>
      </c>
    </row>
    <row r="313" spans="1:5" ht="12.75">
      <c r="A313" s="1">
        <v>308</v>
      </c>
      <c r="B313" s="11" t="s">
        <v>313</v>
      </c>
      <c r="C313" s="12">
        <v>7</v>
      </c>
      <c r="D313" s="16">
        <v>84.4</v>
      </c>
      <c r="E313" s="16">
        <f t="shared" si="16"/>
        <v>590.8000000000001</v>
      </c>
    </row>
    <row r="314" spans="1:5" ht="12.75">
      <c r="A314" s="1">
        <v>309</v>
      </c>
      <c r="B314" s="11" t="s">
        <v>314</v>
      </c>
      <c r="C314" s="12">
        <v>3</v>
      </c>
      <c r="D314" s="16">
        <v>153.86</v>
      </c>
      <c r="E314" s="16">
        <f t="shared" si="16"/>
        <v>461.58000000000004</v>
      </c>
    </row>
    <row r="315" spans="1:5" ht="12.75">
      <c r="A315" s="1">
        <v>310</v>
      </c>
      <c r="B315" s="11" t="s">
        <v>315</v>
      </c>
      <c r="C315" s="12">
        <v>2</v>
      </c>
      <c r="D315" s="16">
        <v>63</v>
      </c>
      <c r="E315" s="16">
        <f t="shared" si="16"/>
        <v>126</v>
      </c>
    </row>
    <row r="316" spans="1:5" ht="12.75">
      <c r="A316" s="1">
        <v>311</v>
      </c>
      <c r="B316" s="11" t="s">
        <v>316</v>
      </c>
      <c r="C316" s="12">
        <v>1</v>
      </c>
      <c r="D316" s="16">
        <v>55.65</v>
      </c>
      <c r="E316" s="16">
        <f t="shared" si="16"/>
        <v>55.65</v>
      </c>
    </row>
    <row r="317" spans="1:5" ht="12.75">
      <c r="A317" s="1">
        <v>312</v>
      </c>
      <c r="B317" s="11" t="s">
        <v>317</v>
      </c>
      <c r="C317" s="12">
        <v>2</v>
      </c>
      <c r="D317" s="16">
        <v>194.63</v>
      </c>
      <c r="E317" s="16">
        <f t="shared" si="16"/>
        <v>389.26</v>
      </c>
    </row>
    <row r="318" spans="1:5" ht="12.75">
      <c r="A318" s="1">
        <v>313</v>
      </c>
      <c r="B318" s="11" t="s">
        <v>318</v>
      </c>
      <c r="C318" s="12">
        <v>4</v>
      </c>
      <c r="D318" s="16">
        <v>318.38</v>
      </c>
      <c r="E318" s="16">
        <f t="shared" si="16"/>
        <v>1273.52</v>
      </c>
    </row>
    <row r="319" spans="1:5" ht="12.75">
      <c r="A319" s="1">
        <v>314</v>
      </c>
      <c r="B319" s="11" t="s">
        <v>319</v>
      </c>
      <c r="C319" s="12">
        <v>2</v>
      </c>
      <c r="D319" s="16">
        <v>870.45</v>
      </c>
      <c r="E319" s="16">
        <f t="shared" si="16"/>
        <v>1740.9</v>
      </c>
    </row>
    <row r="320" spans="1:5" ht="12.75">
      <c r="A320" s="1">
        <v>315</v>
      </c>
      <c r="B320" s="11" t="s">
        <v>320</v>
      </c>
      <c r="C320" s="12">
        <v>1</v>
      </c>
      <c r="D320" s="16">
        <v>332.85</v>
      </c>
      <c r="E320" s="16">
        <f t="shared" si="16"/>
        <v>332.85</v>
      </c>
    </row>
    <row r="321" spans="1:5" ht="12.75">
      <c r="A321" s="1">
        <v>316</v>
      </c>
      <c r="B321" s="11" t="s">
        <v>321</v>
      </c>
      <c r="C321" s="12">
        <v>1</v>
      </c>
      <c r="D321" s="16">
        <v>1815</v>
      </c>
      <c r="E321" s="16">
        <f t="shared" si="16"/>
        <v>1815</v>
      </c>
    </row>
    <row r="322" spans="1:5" ht="12.75">
      <c r="A322" s="1">
        <v>317</v>
      </c>
      <c r="B322" s="11" t="s">
        <v>322</v>
      </c>
      <c r="C322" s="12">
        <v>3</v>
      </c>
      <c r="D322" s="16">
        <v>219</v>
      </c>
      <c r="E322" s="16">
        <f t="shared" si="16"/>
        <v>657</v>
      </c>
    </row>
    <row r="323" spans="1:5" ht="12.75">
      <c r="A323" s="1">
        <v>318</v>
      </c>
      <c r="B323" s="11" t="s">
        <v>323</v>
      </c>
      <c r="C323" s="12">
        <v>2</v>
      </c>
      <c r="D323" s="16">
        <v>139.65</v>
      </c>
      <c r="E323" s="16">
        <f t="shared" si="16"/>
        <v>279.3</v>
      </c>
    </row>
    <row r="324" spans="1:5" ht="12.75">
      <c r="A324" s="1">
        <v>319</v>
      </c>
      <c r="B324" s="11" t="s">
        <v>324</v>
      </c>
      <c r="C324" s="12">
        <v>2</v>
      </c>
      <c r="D324" s="16">
        <v>72.1</v>
      </c>
      <c r="E324" s="16">
        <f t="shared" si="16"/>
        <v>144.2</v>
      </c>
    </row>
    <row r="325" spans="1:5" ht="12.75">
      <c r="A325" s="1">
        <v>320</v>
      </c>
      <c r="B325" s="11" t="s">
        <v>325</v>
      </c>
      <c r="C325" s="12">
        <v>1</v>
      </c>
      <c r="D325" s="16">
        <v>941.85</v>
      </c>
      <c r="E325" s="16">
        <f t="shared" si="16"/>
        <v>941.85</v>
      </c>
    </row>
    <row r="326" spans="1:5" ht="12.75">
      <c r="A326" s="1">
        <v>321</v>
      </c>
      <c r="B326" s="11" t="s">
        <v>326</v>
      </c>
      <c r="C326" s="12">
        <v>1</v>
      </c>
      <c r="D326" s="16">
        <v>182.7</v>
      </c>
      <c r="E326" s="16">
        <f t="shared" si="16"/>
        <v>182.7</v>
      </c>
    </row>
    <row r="327" spans="1:5" ht="12.75">
      <c r="A327" s="1">
        <v>322</v>
      </c>
      <c r="B327" s="11" t="s">
        <v>327</v>
      </c>
      <c r="C327" s="12">
        <v>200</v>
      </c>
      <c r="D327" s="16">
        <v>8.53</v>
      </c>
      <c r="E327" s="16">
        <f t="shared" si="16"/>
        <v>1705.9999999999998</v>
      </c>
    </row>
    <row r="328" spans="1:5" ht="12.75">
      <c r="A328" s="1">
        <v>323</v>
      </c>
      <c r="B328" s="11" t="s">
        <v>328</v>
      </c>
      <c r="C328" s="12">
        <v>1</v>
      </c>
      <c r="D328" s="16">
        <v>576.08</v>
      </c>
      <c r="E328" s="16">
        <f t="shared" si="16"/>
        <v>576.08</v>
      </c>
    </row>
    <row r="329" spans="1:5" ht="12.75">
      <c r="A329" s="1">
        <v>324</v>
      </c>
      <c r="B329" s="11" t="s">
        <v>329</v>
      </c>
      <c r="C329" s="12">
        <v>4</v>
      </c>
      <c r="D329" s="16">
        <v>212.81</v>
      </c>
      <c r="E329" s="16">
        <f t="shared" si="16"/>
        <v>851.24</v>
      </c>
    </row>
    <row r="330" spans="1:5" ht="12.75">
      <c r="A330" s="1">
        <v>325</v>
      </c>
      <c r="B330" s="11" t="s">
        <v>330</v>
      </c>
      <c r="C330" s="12">
        <v>2</v>
      </c>
      <c r="D330" s="16">
        <v>8.4</v>
      </c>
      <c r="E330" s="16">
        <f t="shared" si="16"/>
        <v>16.8</v>
      </c>
    </row>
    <row r="331" spans="1:5" ht="12.75">
      <c r="A331" s="1">
        <v>326</v>
      </c>
      <c r="B331" s="11" t="s">
        <v>331</v>
      </c>
      <c r="C331" s="12">
        <v>1</v>
      </c>
      <c r="D331" s="16">
        <v>600</v>
      </c>
      <c r="E331" s="16">
        <f t="shared" si="16"/>
        <v>600</v>
      </c>
    </row>
    <row r="332" spans="1:5" ht="12.75">
      <c r="A332" s="1">
        <v>327</v>
      </c>
      <c r="B332" s="11" t="s">
        <v>332</v>
      </c>
      <c r="C332" s="12">
        <v>2</v>
      </c>
      <c r="D332" s="16">
        <v>1210.5</v>
      </c>
      <c r="E332" s="16">
        <f t="shared" si="16"/>
        <v>2421</v>
      </c>
    </row>
    <row r="333" spans="1:5" ht="12.75">
      <c r="A333" s="1">
        <v>328</v>
      </c>
      <c r="B333" s="11" t="s">
        <v>333</v>
      </c>
      <c r="C333" s="12">
        <v>5</v>
      </c>
      <c r="D333" s="16">
        <v>39.17</v>
      </c>
      <c r="E333" s="16">
        <f t="shared" si="16"/>
        <v>195.85000000000002</v>
      </c>
    </row>
    <row r="334" spans="1:3" ht="12.75">
      <c r="A334" s="1">
        <v>329</v>
      </c>
      <c r="B334" s="22" t="s">
        <v>334</v>
      </c>
      <c r="C334" s="23">
        <v>1</v>
      </c>
    </row>
    <row r="335" spans="1:3" ht="12.75">
      <c r="A335" s="1">
        <v>330</v>
      </c>
      <c r="B335" s="22" t="s">
        <v>335</v>
      </c>
      <c r="C335" s="23">
        <v>1</v>
      </c>
    </row>
    <row r="336" spans="1:3" ht="12.75">
      <c r="A336" s="17">
        <v>331</v>
      </c>
      <c r="B336" s="22" t="s">
        <v>336</v>
      </c>
      <c r="C336" s="12">
        <v>1</v>
      </c>
    </row>
    <row r="337" spans="1:3" ht="12.75">
      <c r="A337" s="17">
        <v>332</v>
      </c>
      <c r="B337" s="22" t="s">
        <v>337</v>
      </c>
      <c r="C337" s="12">
        <v>5</v>
      </c>
    </row>
    <row r="338" spans="1:3" ht="12.75">
      <c r="A338" s="17">
        <v>333</v>
      </c>
      <c r="B338" s="22" t="s">
        <v>338</v>
      </c>
      <c r="C338" s="12">
        <v>3</v>
      </c>
    </row>
    <row r="339" spans="1:3" ht="12.75">
      <c r="A339" s="17">
        <v>334</v>
      </c>
      <c r="B339" s="22" t="s">
        <v>339</v>
      </c>
      <c r="C339" s="12">
        <v>2</v>
      </c>
    </row>
    <row r="340" spans="1:3" ht="12.75">
      <c r="A340" s="17">
        <v>335</v>
      </c>
      <c r="B340" s="22" t="s">
        <v>340</v>
      </c>
      <c r="C340" s="12">
        <v>4</v>
      </c>
    </row>
    <row r="341" spans="1:3" ht="12.75">
      <c r="A341" s="17">
        <v>336</v>
      </c>
      <c r="B341" s="22" t="s">
        <v>341</v>
      </c>
      <c r="C341" s="12">
        <v>2</v>
      </c>
    </row>
    <row r="342" spans="1:3" ht="12.75">
      <c r="A342" s="17">
        <v>337</v>
      </c>
      <c r="B342" s="22" t="s">
        <v>342</v>
      </c>
      <c r="C342" s="23">
        <f>40+160</f>
        <v>200</v>
      </c>
    </row>
    <row r="343" spans="1:3" ht="12.75">
      <c r="A343" s="17">
        <v>338</v>
      </c>
      <c r="B343" s="22" t="s">
        <v>343</v>
      </c>
      <c r="C343" s="23">
        <f>134+160</f>
        <v>294</v>
      </c>
    </row>
    <row r="344" spans="1:3" ht="12.75">
      <c r="A344" s="17">
        <v>339</v>
      </c>
      <c r="B344" s="22" t="s">
        <v>344</v>
      </c>
      <c r="C344" s="12">
        <v>3</v>
      </c>
    </row>
    <row r="345" spans="1:3" ht="12.75">
      <c r="A345" s="17">
        <v>340</v>
      </c>
      <c r="B345" s="22" t="s">
        <v>345</v>
      </c>
      <c r="C345" s="12">
        <v>2</v>
      </c>
    </row>
    <row r="346" spans="1:3" ht="12.75">
      <c r="A346" s="17">
        <v>341</v>
      </c>
      <c r="B346" s="22" t="s">
        <v>346</v>
      </c>
      <c r="C346" s="23">
        <f>9+30+5</f>
        <v>44</v>
      </c>
    </row>
    <row r="347" spans="1:3" ht="12.75">
      <c r="A347" s="17">
        <v>342</v>
      </c>
      <c r="B347" s="22" t="s">
        <v>347</v>
      </c>
      <c r="C347" s="23">
        <v>5</v>
      </c>
    </row>
    <row r="348" spans="1:3" ht="12.75">
      <c r="A348" s="17">
        <v>343</v>
      </c>
      <c r="B348" s="22" t="s">
        <v>348</v>
      </c>
      <c r="C348" s="23">
        <v>2</v>
      </c>
    </row>
    <row r="349" spans="1:3" ht="12.75">
      <c r="A349" s="17">
        <v>344</v>
      </c>
      <c r="B349" s="22" t="s">
        <v>349</v>
      </c>
      <c r="C349" s="23">
        <v>1</v>
      </c>
    </row>
    <row r="350" spans="1:3" ht="12.75">
      <c r="A350" s="17">
        <v>345</v>
      </c>
      <c r="B350" s="22" t="s">
        <v>350</v>
      </c>
      <c r="C350" s="23">
        <v>1</v>
      </c>
    </row>
    <row r="351" spans="1:3" ht="12.75">
      <c r="A351" s="17">
        <v>346</v>
      </c>
      <c r="B351" s="22" t="s">
        <v>351</v>
      </c>
      <c r="C351" s="23">
        <v>5</v>
      </c>
    </row>
    <row r="352" spans="1:3" ht="12.75">
      <c r="A352" s="17">
        <v>347</v>
      </c>
      <c r="B352" s="22" t="s">
        <v>352</v>
      </c>
      <c r="C352" s="23">
        <v>1</v>
      </c>
    </row>
    <row r="353" spans="1:3" ht="12.75">
      <c r="A353" s="17">
        <v>348</v>
      </c>
      <c r="B353" s="22" t="s">
        <v>353</v>
      </c>
      <c r="C353" s="23">
        <v>1</v>
      </c>
    </row>
    <row r="354" spans="1:3" ht="12.75">
      <c r="A354" s="17">
        <v>349</v>
      </c>
      <c r="B354" s="22" t="s">
        <v>354</v>
      </c>
      <c r="C354" s="23">
        <v>4</v>
      </c>
    </row>
    <row r="355" spans="1:3" ht="12.75">
      <c r="A355" s="17">
        <v>350</v>
      </c>
      <c r="B355" s="22" t="s">
        <v>355</v>
      </c>
      <c r="C355" s="23">
        <f>37+59</f>
        <v>96</v>
      </c>
    </row>
    <row r="356" spans="1:3" ht="12.75">
      <c r="A356" s="17">
        <v>351</v>
      </c>
      <c r="B356" s="22" t="s">
        <v>356</v>
      </c>
      <c r="C356" s="23">
        <v>6</v>
      </c>
    </row>
    <row r="357" spans="1:3" ht="12.75">
      <c r="A357" s="17">
        <v>352</v>
      </c>
      <c r="B357" s="22" t="s">
        <v>357</v>
      </c>
      <c r="C357" s="23">
        <v>2</v>
      </c>
    </row>
    <row r="358" spans="1:3" ht="12.75">
      <c r="A358" s="17">
        <v>353</v>
      </c>
      <c r="B358" s="22" t="s">
        <v>358</v>
      </c>
      <c r="C358" s="23">
        <v>1</v>
      </c>
    </row>
    <row r="359" spans="1:3" ht="12.75">
      <c r="A359" s="17">
        <v>354</v>
      </c>
      <c r="B359" s="22" t="s">
        <v>359</v>
      </c>
      <c r="C359" s="23">
        <v>2</v>
      </c>
    </row>
    <row r="360" spans="1:3" ht="12.75">
      <c r="A360" s="17">
        <v>355</v>
      </c>
      <c r="B360" s="22" t="s">
        <v>360</v>
      </c>
      <c r="C360" s="23">
        <v>1</v>
      </c>
    </row>
    <row r="361" spans="1:3" ht="12.75">
      <c r="A361" s="17">
        <v>356</v>
      </c>
      <c r="B361" s="22" t="s">
        <v>361</v>
      </c>
      <c r="C361" s="23">
        <v>1</v>
      </c>
    </row>
  </sheetData>
  <sheetProtection/>
  <mergeCells count="2">
    <mergeCell ref="B1:H1"/>
    <mergeCell ref="B3:H3"/>
  </mergeCells>
  <printOptions gridLines="1" horizontalCentered="1"/>
  <pageMargins left="0.5118110236220472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65536"/>
    </sheetView>
  </sheetViews>
  <sheetFormatPr defaultColWidth="9.140625" defaultRowHeight="15"/>
  <cols>
    <col min="1" max="1" width="9.140625" style="27" customWidth="1"/>
    <col min="2" max="2" width="25.7109375" style="27" bestFit="1" customWidth="1"/>
    <col min="3" max="3" width="24.7109375" style="27" customWidth="1"/>
    <col min="4" max="16384" width="9.140625" style="27" customWidth="1"/>
  </cols>
  <sheetData>
    <row r="1" spans="2:4" ht="12.75">
      <c r="B1" s="103" t="s">
        <v>0</v>
      </c>
      <c r="C1" s="103"/>
      <c r="D1" s="103"/>
    </row>
    <row r="2" spans="1:4" s="29" customFormat="1" ht="26.25">
      <c r="A2" s="28">
        <v>71</v>
      </c>
      <c r="B2" s="104" t="s">
        <v>362</v>
      </c>
      <c r="C2" s="104"/>
      <c r="D2" s="104"/>
    </row>
    <row r="4" spans="1:4" s="30" customFormat="1" ht="12.75">
      <c r="A4" s="30" t="s">
        <v>363</v>
      </c>
      <c r="B4" s="30" t="s">
        <v>364</v>
      </c>
      <c r="D4" s="31" t="s">
        <v>4</v>
      </c>
    </row>
    <row r="5" spans="1:4" ht="12.75">
      <c r="A5" s="32">
        <v>1</v>
      </c>
      <c r="B5" s="27" t="s">
        <v>365</v>
      </c>
      <c r="D5" s="32">
        <v>2</v>
      </c>
    </row>
    <row r="6" spans="1:4" ht="12.75">
      <c r="A6" s="32">
        <v>2</v>
      </c>
      <c r="B6" s="27" t="s">
        <v>366</v>
      </c>
      <c r="D6" s="32">
        <v>3</v>
      </c>
    </row>
    <row r="7" spans="1:4" ht="12.75">
      <c r="A7" s="32">
        <v>3</v>
      </c>
      <c r="B7" s="27" t="s">
        <v>367</v>
      </c>
      <c r="D7" s="32">
        <v>1</v>
      </c>
    </row>
    <row r="8" spans="1:4" ht="12.75">
      <c r="A8" s="32">
        <v>4</v>
      </c>
      <c r="B8" s="27" t="s">
        <v>368</v>
      </c>
      <c r="D8" s="32">
        <v>1</v>
      </c>
    </row>
    <row r="9" spans="1:4" ht="12.75">
      <c r="A9" s="32">
        <v>5</v>
      </c>
      <c r="B9" s="33" t="s">
        <v>369</v>
      </c>
      <c r="C9" s="33"/>
      <c r="D9" s="32">
        <v>1</v>
      </c>
    </row>
    <row r="10" spans="1:4" ht="12.75">
      <c r="A10" s="32">
        <v>6</v>
      </c>
      <c r="B10" s="34" t="s">
        <v>370</v>
      </c>
      <c r="C10" s="34"/>
      <c r="D10" s="32">
        <v>3</v>
      </c>
    </row>
    <row r="11" spans="1:4" ht="12.75">
      <c r="A11" s="32">
        <v>7</v>
      </c>
      <c r="B11" s="35" t="s">
        <v>371</v>
      </c>
      <c r="C11" s="35"/>
      <c r="D11" s="32">
        <v>2</v>
      </c>
    </row>
    <row r="12" spans="1:4" ht="12.75">
      <c r="A12" s="32">
        <v>8</v>
      </c>
      <c r="B12" s="35" t="s">
        <v>372</v>
      </c>
      <c r="C12" s="35"/>
      <c r="D12" s="32">
        <v>1</v>
      </c>
    </row>
    <row r="13" spans="1:4" ht="12.75">
      <c r="A13" s="32">
        <v>9</v>
      </c>
      <c r="B13" s="35" t="s">
        <v>373</v>
      </c>
      <c r="C13" s="35" t="s">
        <v>374</v>
      </c>
      <c r="D13" s="32">
        <v>2</v>
      </c>
    </row>
    <row r="14" spans="1:4" ht="12.75">
      <c r="A14" s="32">
        <v>10</v>
      </c>
      <c r="B14" s="35" t="s">
        <v>375</v>
      </c>
      <c r="D14" s="32">
        <v>2</v>
      </c>
    </row>
    <row r="15" spans="1:4" ht="12.75">
      <c r="A15" s="32">
        <v>11</v>
      </c>
      <c r="B15" s="35" t="s">
        <v>376</v>
      </c>
      <c r="D15" s="32">
        <v>5</v>
      </c>
    </row>
    <row r="16" spans="1:4" ht="12.75">
      <c r="A16" s="32">
        <v>12</v>
      </c>
      <c r="B16" s="35" t="s">
        <v>377</v>
      </c>
      <c r="C16" s="27" t="s">
        <v>378</v>
      </c>
      <c r="D16" s="32">
        <v>1</v>
      </c>
    </row>
    <row r="17" spans="1:4" ht="12.75">
      <c r="A17" s="32">
        <v>13</v>
      </c>
      <c r="B17" s="35" t="s">
        <v>379</v>
      </c>
      <c r="C17" s="27" t="s">
        <v>380</v>
      </c>
      <c r="D17" s="32">
        <v>1</v>
      </c>
    </row>
    <row r="18" spans="1:3" ht="12.75">
      <c r="A18" s="32">
        <v>14</v>
      </c>
      <c r="B18" s="35" t="s">
        <v>381</v>
      </c>
      <c r="C18" s="27" t="s">
        <v>380</v>
      </c>
    </row>
    <row r="19" spans="1:4" ht="12.75">
      <c r="A19" s="32">
        <v>15</v>
      </c>
      <c r="B19" s="35" t="s">
        <v>382</v>
      </c>
      <c r="C19" s="27" t="s">
        <v>383</v>
      </c>
      <c r="D19" s="32">
        <v>3</v>
      </c>
    </row>
    <row r="20" spans="1:4" ht="12.75">
      <c r="A20" s="32">
        <v>16</v>
      </c>
      <c r="B20" s="35" t="s">
        <v>384</v>
      </c>
      <c r="C20" s="27" t="s">
        <v>383</v>
      </c>
      <c r="D20" s="32">
        <v>1</v>
      </c>
    </row>
    <row r="21" spans="1:4" ht="12.75">
      <c r="A21" s="32">
        <v>17</v>
      </c>
      <c r="B21" s="35" t="s">
        <v>385</v>
      </c>
      <c r="C21" s="27" t="s">
        <v>383</v>
      </c>
      <c r="D21" s="32">
        <v>8</v>
      </c>
    </row>
    <row r="22" spans="1:4" ht="12.75">
      <c r="A22" s="32">
        <v>18</v>
      </c>
      <c r="B22" s="35" t="s">
        <v>386</v>
      </c>
      <c r="C22" s="27" t="s">
        <v>387</v>
      </c>
      <c r="D22" s="32">
        <v>1</v>
      </c>
    </row>
    <row r="23" spans="1:4" ht="12.75">
      <c r="A23" s="32">
        <v>19</v>
      </c>
      <c r="B23" s="35" t="s">
        <v>388</v>
      </c>
      <c r="C23" s="27" t="s">
        <v>387</v>
      </c>
      <c r="D23" s="32">
        <v>1</v>
      </c>
    </row>
    <row r="24" spans="1:4" ht="12.75">
      <c r="A24" s="32">
        <v>20</v>
      </c>
      <c r="B24" s="35" t="s">
        <v>389</v>
      </c>
      <c r="C24" s="27" t="s">
        <v>387</v>
      </c>
      <c r="D24" s="32">
        <v>1</v>
      </c>
    </row>
    <row r="25" spans="1:4" ht="12.75">
      <c r="A25" s="32">
        <v>21</v>
      </c>
      <c r="B25" s="35" t="s">
        <v>390</v>
      </c>
      <c r="C25" s="27" t="s">
        <v>387</v>
      </c>
      <c r="D25" s="32">
        <v>1</v>
      </c>
    </row>
    <row r="26" spans="1:4" ht="12.75">
      <c r="A26" s="32">
        <v>22</v>
      </c>
      <c r="B26" s="35" t="s">
        <v>391</v>
      </c>
      <c r="C26" s="27" t="s">
        <v>387</v>
      </c>
      <c r="D26" s="32">
        <v>3</v>
      </c>
    </row>
    <row r="27" spans="1:4" ht="12.75">
      <c r="A27" s="32">
        <v>23</v>
      </c>
      <c r="B27" s="35" t="s">
        <v>392</v>
      </c>
      <c r="C27" s="27" t="s">
        <v>387</v>
      </c>
      <c r="D27" s="32">
        <v>3</v>
      </c>
    </row>
    <row r="28" spans="1:4" ht="12.75">
      <c r="A28" s="32">
        <v>24</v>
      </c>
      <c r="B28" s="35" t="s">
        <v>393</v>
      </c>
      <c r="C28" s="27" t="s">
        <v>387</v>
      </c>
      <c r="D28" s="32">
        <v>3</v>
      </c>
    </row>
    <row r="29" spans="1:4" ht="12.75">
      <c r="A29" s="32">
        <v>25</v>
      </c>
      <c r="B29" s="35" t="s">
        <v>394</v>
      </c>
      <c r="C29" s="27" t="s">
        <v>387</v>
      </c>
      <c r="D29" s="32">
        <v>1</v>
      </c>
    </row>
    <row r="30" spans="1:4" ht="12.75">
      <c r="A30" s="32">
        <v>26</v>
      </c>
      <c r="B30" s="35" t="s">
        <v>395</v>
      </c>
      <c r="C30" s="27" t="s">
        <v>387</v>
      </c>
      <c r="D30" s="32">
        <v>5</v>
      </c>
    </row>
    <row r="31" spans="1:4" ht="12.75">
      <c r="A31" s="32">
        <v>27</v>
      </c>
      <c r="B31" s="35" t="s">
        <v>396</v>
      </c>
      <c r="C31" s="27" t="s">
        <v>387</v>
      </c>
      <c r="D31" s="32">
        <v>1</v>
      </c>
    </row>
    <row r="32" spans="1:4" ht="12.75">
      <c r="A32" s="32">
        <v>28</v>
      </c>
      <c r="B32" s="35" t="s">
        <v>397</v>
      </c>
      <c r="C32" s="27" t="s">
        <v>387</v>
      </c>
      <c r="D32" s="32">
        <v>1</v>
      </c>
    </row>
    <row r="33" spans="1:4" ht="12.75">
      <c r="A33" s="32">
        <v>29</v>
      </c>
      <c r="B33" s="35" t="s">
        <v>398</v>
      </c>
      <c r="C33" s="27" t="s">
        <v>387</v>
      </c>
      <c r="D33" s="32">
        <v>1</v>
      </c>
    </row>
    <row r="34" spans="1:4" ht="12.75">
      <c r="A34" s="32">
        <v>30</v>
      </c>
      <c r="B34" s="35" t="s">
        <v>399</v>
      </c>
      <c r="C34" s="27" t="s">
        <v>387</v>
      </c>
      <c r="D34" s="32">
        <v>3</v>
      </c>
    </row>
    <row r="35" spans="1:4" ht="12.75">
      <c r="A35" s="32">
        <v>31</v>
      </c>
      <c r="B35" s="35" t="s">
        <v>400</v>
      </c>
      <c r="C35" s="27" t="s">
        <v>387</v>
      </c>
      <c r="D35" s="32">
        <v>1</v>
      </c>
    </row>
    <row r="36" spans="1:4" ht="12.75">
      <c r="A36" s="32">
        <v>32</v>
      </c>
      <c r="B36" s="35" t="s">
        <v>401</v>
      </c>
      <c r="C36" s="27" t="s">
        <v>387</v>
      </c>
      <c r="D36" s="32">
        <v>3</v>
      </c>
    </row>
    <row r="37" spans="1:4" ht="12.75">
      <c r="A37" s="32">
        <v>33</v>
      </c>
      <c r="B37" s="35" t="s">
        <v>402</v>
      </c>
      <c r="C37" s="27" t="s">
        <v>387</v>
      </c>
      <c r="D37" s="32">
        <v>6</v>
      </c>
    </row>
    <row r="38" spans="1:4" ht="12.75">
      <c r="A38" s="32">
        <v>34</v>
      </c>
      <c r="B38" s="35" t="s">
        <v>403</v>
      </c>
      <c r="C38" s="27" t="s">
        <v>387</v>
      </c>
      <c r="D38" s="32">
        <v>2</v>
      </c>
    </row>
    <row r="39" spans="1:4" ht="12.75">
      <c r="A39" s="32">
        <v>35</v>
      </c>
      <c r="B39" s="35" t="s">
        <v>404</v>
      </c>
      <c r="C39" s="27" t="s">
        <v>387</v>
      </c>
      <c r="D39" s="32">
        <v>2</v>
      </c>
    </row>
    <row r="40" spans="1:4" ht="12.75">
      <c r="A40" s="32">
        <v>36</v>
      </c>
      <c r="B40" s="35" t="s">
        <v>405</v>
      </c>
      <c r="C40" s="27" t="s">
        <v>387</v>
      </c>
      <c r="D40" s="32">
        <v>1</v>
      </c>
    </row>
    <row r="41" spans="1:4" ht="12.75">
      <c r="A41" s="32">
        <v>37</v>
      </c>
      <c r="B41" s="35" t="s">
        <v>406</v>
      </c>
      <c r="C41" s="27" t="s">
        <v>387</v>
      </c>
      <c r="D41" s="32">
        <v>1</v>
      </c>
    </row>
    <row r="42" spans="1:4" ht="12.75">
      <c r="A42" s="32">
        <v>38</v>
      </c>
      <c r="B42" s="35" t="s">
        <v>407</v>
      </c>
      <c r="C42" s="27" t="s">
        <v>387</v>
      </c>
      <c r="D42" s="32" t="s">
        <v>408</v>
      </c>
    </row>
    <row r="43" spans="1:4" ht="12.75">
      <c r="A43" s="32">
        <v>39</v>
      </c>
      <c r="B43" s="27" t="s">
        <v>409</v>
      </c>
      <c r="C43" s="27" t="s">
        <v>410</v>
      </c>
      <c r="D43" s="32">
        <v>1</v>
      </c>
    </row>
    <row r="44" spans="1:4" ht="12.75">
      <c r="A44" s="32">
        <v>40</v>
      </c>
      <c r="B44" s="27" t="s">
        <v>411</v>
      </c>
      <c r="C44" s="27" t="s">
        <v>410</v>
      </c>
      <c r="D44" s="32">
        <v>3</v>
      </c>
    </row>
    <row r="45" spans="1:4" ht="12.75">
      <c r="A45" s="32">
        <v>41</v>
      </c>
      <c r="B45" s="27" t="s">
        <v>412</v>
      </c>
      <c r="C45" s="27" t="s">
        <v>410</v>
      </c>
      <c r="D45" s="32">
        <v>3</v>
      </c>
    </row>
    <row r="46" spans="1:4" ht="12.75">
      <c r="A46" s="32">
        <v>42</v>
      </c>
      <c r="B46" s="27" t="s">
        <v>413</v>
      </c>
      <c r="C46" s="27" t="s">
        <v>414</v>
      </c>
      <c r="D46" s="32">
        <v>1</v>
      </c>
    </row>
    <row r="47" spans="1:4" ht="12.75">
      <c r="A47" s="32">
        <v>43</v>
      </c>
      <c r="B47" s="27" t="s">
        <v>415</v>
      </c>
      <c r="C47" s="27" t="s">
        <v>414</v>
      </c>
      <c r="D47" s="32">
        <v>1</v>
      </c>
    </row>
    <row r="48" spans="1:4" ht="12.75">
      <c r="A48" s="32">
        <v>44</v>
      </c>
      <c r="B48" s="27" t="s">
        <v>416</v>
      </c>
      <c r="C48" s="27" t="s">
        <v>417</v>
      </c>
      <c r="D48" s="32">
        <v>1</v>
      </c>
    </row>
  </sheetData>
  <sheetProtection/>
  <mergeCells count="2">
    <mergeCell ref="B1:D1"/>
    <mergeCell ref="B2:D2"/>
  </mergeCells>
  <printOptions gridLines="1" horizontalCentered="1"/>
  <pageMargins left="0.5118110236220472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82">
      <selection activeCell="A100" sqref="A1:E65536"/>
    </sheetView>
  </sheetViews>
  <sheetFormatPr defaultColWidth="9.140625" defaultRowHeight="15"/>
  <cols>
    <col min="1" max="2" width="9.140625" style="27" customWidth="1"/>
    <col min="3" max="3" width="51.7109375" style="27" bestFit="1" customWidth="1"/>
    <col min="4" max="4" width="20.57421875" style="27" bestFit="1" customWidth="1"/>
    <col min="5" max="16384" width="9.140625" style="27" customWidth="1"/>
  </cols>
  <sheetData>
    <row r="1" spans="2:5" ht="23.25">
      <c r="B1" s="105" t="s">
        <v>0</v>
      </c>
      <c r="C1" s="105"/>
      <c r="D1" s="105"/>
      <c r="E1" s="105"/>
    </row>
    <row r="2" ht="23.25">
      <c r="B2" s="36"/>
    </row>
    <row r="3" spans="1:5" ht="26.25">
      <c r="A3" s="37">
        <v>36</v>
      </c>
      <c r="B3" s="106" t="s">
        <v>418</v>
      </c>
      <c r="C3" s="106"/>
      <c r="D3" s="106"/>
      <c r="E3" s="106"/>
    </row>
    <row r="5" spans="1:5" ht="12.75">
      <c r="A5" s="30" t="s">
        <v>419</v>
      </c>
      <c r="B5" s="31" t="s">
        <v>420</v>
      </c>
      <c r="C5" s="31" t="s">
        <v>421</v>
      </c>
      <c r="E5" s="31" t="s">
        <v>4</v>
      </c>
    </row>
    <row r="6" ht="18">
      <c r="B6" s="38">
        <v>36</v>
      </c>
    </row>
    <row r="7" spans="1:5" ht="12.75">
      <c r="A7" s="32">
        <v>1</v>
      </c>
      <c r="B7" s="32">
        <v>1</v>
      </c>
      <c r="C7" s="27" t="s">
        <v>422</v>
      </c>
      <c r="D7" s="39" t="s">
        <v>423</v>
      </c>
      <c r="E7" s="32">
        <v>1</v>
      </c>
    </row>
    <row r="8" spans="1:5" ht="12.75">
      <c r="A8" s="32">
        <v>2</v>
      </c>
      <c r="B8" s="32">
        <v>2</v>
      </c>
      <c r="C8" s="27" t="s">
        <v>424</v>
      </c>
      <c r="D8" s="39" t="s">
        <v>423</v>
      </c>
      <c r="E8" s="32">
        <v>1</v>
      </c>
    </row>
    <row r="9" spans="1:5" ht="12.75">
      <c r="A9" s="32">
        <v>3</v>
      </c>
      <c r="B9" s="32">
        <v>3</v>
      </c>
      <c r="C9" s="27" t="s">
        <v>425</v>
      </c>
      <c r="D9" s="39" t="s">
        <v>423</v>
      </c>
      <c r="E9" s="32">
        <v>1</v>
      </c>
    </row>
    <row r="10" spans="1:5" ht="12.75">
      <c r="A10" s="32">
        <v>4</v>
      </c>
      <c r="B10" s="32">
        <v>4</v>
      </c>
      <c r="C10" s="27" t="s">
        <v>426</v>
      </c>
      <c r="D10" s="39" t="s">
        <v>423</v>
      </c>
      <c r="E10" s="32">
        <v>1</v>
      </c>
    </row>
    <row r="11" spans="1:5" ht="12.75">
      <c r="A11" s="32">
        <v>5</v>
      </c>
      <c r="B11" s="32">
        <v>5</v>
      </c>
      <c r="C11" s="27" t="s">
        <v>427</v>
      </c>
      <c r="D11" s="39" t="s">
        <v>423</v>
      </c>
      <c r="E11" s="32">
        <v>1</v>
      </c>
    </row>
    <row r="12" spans="1:5" ht="12.75">
      <c r="A12" s="32">
        <v>6</v>
      </c>
      <c r="B12" s="32">
        <v>6</v>
      </c>
      <c r="C12" s="27" t="s">
        <v>428</v>
      </c>
      <c r="D12" s="39" t="s">
        <v>423</v>
      </c>
      <c r="E12" s="32">
        <v>1</v>
      </c>
    </row>
    <row r="13" spans="1:5" ht="12.75">
      <c r="A13" s="32">
        <v>7</v>
      </c>
      <c r="B13" s="32">
        <v>8</v>
      </c>
      <c r="C13" s="30" t="s">
        <v>429</v>
      </c>
      <c r="D13" s="40"/>
      <c r="E13" s="32">
        <v>1</v>
      </c>
    </row>
    <row r="14" spans="1:5" ht="12.75">
      <c r="A14" s="32">
        <v>8</v>
      </c>
      <c r="B14" s="32">
        <v>9</v>
      </c>
      <c r="C14" s="27" t="s">
        <v>430</v>
      </c>
      <c r="D14" s="39" t="s">
        <v>431</v>
      </c>
      <c r="E14" s="32">
        <v>2</v>
      </c>
    </row>
    <row r="15" spans="1:5" ht="12.75">
      <c r="A15" s="32">
        <v>9</v>
      </c>
      <c r="B15" s="32">
        <v>10</v>
      </c>
      <c r="C15" s="27" t="s">
        <v>432</v>
      </c>
      <c r="D15" s="39" t="s">
        <v>431</v>
      </c>
      <c r="E15" s="32">
        <v>1</v>
      </c>
    </row>
    <row r="16" spans="1:5" ht="12.75">
      <c r="A16" s="32">
        <v>10</v>
      </c>
      <c r="B16" s="32">
        <v>11</v>
      </c>
      <c r="C16" s="27" t="s">
        <v>433</v>
      </c>
      <c r="D16" s="39" t="s">
        <v>431</v>
      </c>
      <c r="E16" s="32">
        <v>1</v>
      </c>
    </row>
    <row r="17" spans="1:5" ht="12.75">
      <c r="A17" s="32">
        <v>11</v>
      </c>
      <c r="B17" s="32">
        <v>12</v>
      </c>
      <c r="C17" s="27" t="s">
        <v>434</v>
      </c>
      <c r="D17" s="39" t="s">
        <v>431</v>
      </c>
      <c r="E17" s="32">
        <v>1</v>
      </c>
    </row>
    <row r="18" spans="1:5" ht="12.75">
      <c r="A18" s="32">
        <v>12</v>
      </c>
      <c r="B18" s="32">
        <v>13</v>
      </c>
      <c r="C18" s="27" t="s">
        <v>435</v>
      </c>
      <c r="D18" s="39" t="s">
        <v>431</v>
      </c>
      <c r="E18" s="32">
        <v>1</v>
      </c>
    </row>
    <row r="19" spans="1:5" ht="12.75">
      <c r="A19" s="32">
        <v>13</v>
      </c>
      <c r="B19" s="32">
        <v>14</v>
      </c>
      <c r="C19" s="27" t="s">
        <v>436</v>
      </c>
      <c r="D19" s="39" t="s">
        <v>431</v>
      </c>
      <c r="E19" s="32">
        <v>1</v>
      </c>
    </row>
    <row r="20" spans="1:5" ht="12.75">
      <c r="A20" s="32">
        <v>14</v>
      </c>
      <c r="B20" s="32">
        <v>15</v>
      </c>
      <c r="C20" s="27" t="s">
        <v>437</v>
      </c>
      <c r="D20" s="39" t="s">
        <v>431</v>
      </c>
      <c r="E20" s="32">
        <v>1</v>
      </c>
    </row>
    <row r="21" spans="1:5" ht="12.75">
      <c r="A21" s="32">
        <v>15</v>
      </c>
      <c r="B21" s="32">
        <v>16</v>
      </c>
      <c r="C21" s="27" t="s">
        <v>438</v>
      </c>
      <c r="D21" s="39" t="s">
        <v>431</v>
      </c>
      <c r="E21" s="32">
        <v>1</v>
      </c>
    </row>
    <row r="22" spans="1:5" ht="12.75">
      <c r="A22" s="32">
        <v>16</v>
      </c>
      <c r="B22" s="32">
        <v>17</v>
      </c>
      <c r="C22" s="27" t="s">
        <v>439</v>
      </c>
      <c r="D22" s="39" t="s">
        <v>431</v>
      </c>
      <c r="E22" s="32">
        <v>1</v>
      </c>
    </row>
    <row r="23" spans="1:5" ht="12.75">
      <c r="A23" s="32">
        <v>17</v>
      </c>
      <c r="B23" s="32">
        <v>18</v>
      </c>
      <c r="C23" s="27" t="s">
        <v>440</v>
      </c>
      <c r="D23" s="39" t="s">
        <v>431</v>
      </c>
      <c r="E23" s="32">
        <v>1</v>
      </c>
    </row>
    <row r="24" spans="1:5" ht="12.75">
      <c r="A24" s="32">
        <v>18</v>
      </c>
      <c r="B24" s="32">
        <v>19</v>
      </c>
      <c r="C24" s="27" t="s">
        <v>441</v>
      </c>
      <c r="D24" s="39" t="s">
        <v>431</v>
      </c>
      <c r="E24" s="32">
        <v>1</v>
      </c>
    </row>
    <row r="25" spans="1:5" ht="12.75">
      <c r="A25" s="32">
        <v>19</v>
      </c>
      <c r="B25" s="32">
        <v>20</v>
      </c>
      <c r="C25" s="41" t="s">
        <v>442</v>
      </c>
      <c r="D25" s="39" t="s">
        <v>431</v>
      </c>
      <c r="E25" s="32">
        <v>1</v>
      </c>
    </row>
    <row r="26" spans="1:5" ht="12.75">
      <c r="A26" s="32">
        <v>20</v>
      </c>
      <c r="B26" s="32">
        <v>21</v>
      </c>
      <c r="C26" s="27" t="s">
        <v>443</v>
      </c>
      <c r="D26" s="39" t="s">
        <v>431</v>
      </c>
      <c r="E26" s="32">
        <v>1</v>
      </c>
    </row>
    <row r="27" spans="1:5" ht="12.75">
      <c r="A27" s="32">
        <v>21</v>
      </c>
      <c r="B27" s="32">
        <v>22</v>
      </c>
      <c r="C27" s="27" t="s">
        <v>444</v>
      </c>
      <c r="D27" s="39" t="s">
        <v>431</v>
      </c>
      <c r="E27" s="32">
        <v>1</v>
      </c>
    </row>
    <row r="28" spans="1:5" ht="12.75">
      <c r="A28" s="32">
        <v>22</v>
      </c>
      <c r="B28" s="32">
        <v>23</v>
      </c>
      <c r="C28" s="27" t="s">
        <v>445</v>
      </c>
      <c r="D28" s="39" t="s">
        <v>431</v>
      </c>
      <c r="E28" s="32">
        <v>1</v>
      </c>
    </row>
    <row r="29" spans="1:5" ht="12.75">
      <c r="A29" s="32">
        <v>23</v>
      </c>
      <c r="B29" s="32">
        <v>24</v>
      </c>
      <c r="C29" s="42" t="s">
        <v>446</v>
      </c>
      <c r="D29" s="39" t="s">
        <v>447</v>
      </c>
      <c r="E29" s="32">
        <v>1</v>
      </c>
    </row>
    <row r="30" spans="1:5" ht="12.75">
      <c r="A30" s="32">
        <v>24</v>
      </c>
      <c r="B30" s="32">
        <v>25</v>
      </c>
      <c r="C30" s="27" t="s">
        <v>448</v>
      </c>
      <c r="D30" s="39" t="s">
        <v>431</v>
      </c>
      <c r="E30" s="32">
        <v>1</v>
      </c>
    </row>
    <row r="31" spans="1:5" ht="12.75">
      <c r="A31" s="32">
        <v>25</v>
      </c>
      <c r="B31" s="32">
        <v>26</v>
      </c>
      <c r="C31" s="27" t="s">
        <v>449</v>
      </c>
      <c r="D31" s="39" t="s">
        <v>450</v>
      </c>
      <c r="E31" s="32">
        <v>1</v>
      </c>
    </row>
    <row r="32" spans="1:5" ht="12.75">
      <c r="A32" s="32">
        <v>26</v>
      </c>
      <c r="B32" s="32">
        <v>27</v>
      </c>
      <c r="C32" s="27" t="s">
        <v>451</v>
      </c>
      <c r="D32" s="39" t="s">
        <v>450</v>
      </c>
      <c r="E32" s="32">
        <v>1</v>
      </c>
    </row>
    <row r="33" spans="1:5" ht="12.75">
      <c r="A33" s="32">
        <v>27</v>
      </c>
      <c r="B33" s="32">
        <v>28</v>
      </c>
      <c r="C33" s="27" t="s">
        <v>452</v>
      </c>
      <c r="D33" s="39" t="s">
        <v>450</v>
      </c>
      <c r="E33" s="32">
        <v>1</v>
      </c>
    </row>
    <row r="34" spans="1:5" ht="12.75">
      <c r="A34" s="32">
        <v>28</v>
      </c>
      <c r="B34" s="32">
        <v>29</v>
      </c>
      <c r="C34" s="27" t="s">
        <v>453</v>
      </c>
      <c r="D34" s="39" t="s">
        <v>450</v>
      </c>
      <c r="E34" s="32">
        <v>1</v>
      </c>
    </row>
    <row r="35" spans="1:5" ht="12.75">
      <c r="A35" s="32">
        <v>29</v>
      </c>
      <c r="B35" s="32">
        <v>30</v>
      </c>
      <c r="C35" s="27" t="s">
        <v>454</v>
      </c>
      <c r="D35" s="39" t="s">
        <v>450</v>
      </c>
      <c r="E35" s="32">
        <v>1</v>
      </c>
    </row>
    <row r="36" spans="1:5" ht="12.75">
      <c r="A36" s="32">
        <v>30</v>
      </c>
      <c r="B36" s="32">
        <v>31</v>
      </c>
      <c r="C36" s="27" t="s">
        <v>455</v>
      </c>
      <c r="D36" s="39" t="s">
        <v>450</v>
      </c>
      <c r="E36" s="32">
        <v>1</v>
      </c>
    </row>
    <row r="37" spans="1:5" ht="12.75">
      <c r="A37" s="32">
        <v>31</v>
      </c>
      <c r="B37" s="32">
        <v>33</v>
      </c>
      <c r="C37" s="27" t="s">
        <v>456</v>
      </c>
      <c r="D37" s="39" t="s">
        <v>450</v>
      </c>
      <c r="E37" s="32">
        <v>1</v>
      </c>
    </row>
    <row r="38" spans="1:5" ht="12.75">
      <c r="A38" s="32">
        <v>32</v>
      </c>
      <c r="B38" s="32">
        <v>35</v>
      </c>
      <c r="C38" s="27" t="s">
        <v>457</v>
      </c>
      <c r="D38" s="39" t="s">
        <v>450</v>
      </c>
      <c r="E38" s="32">
        <v>1</v>
      </c>
    </row>
    <row r="39" spans="1:5" ht="12.75">
      <c r="A39" s="32">
        <v>33</v>
      </c>
      <c r="B39" s="32">
        <v>36</v>
      </c>
      <c r="C39" s="30" t="s">
        <v>458</v>
      </c>
      <c r="D39" s="39"/>
      <c r="E39" s="32">
        <v>1</v>
      </c>
    </row>
    <row r="40" spans="1:5" ht="12.75">
      <c r="A40" s="32">
        <v>34</v>
      </c>
      <c r="B40" s="32">
        <v>37</v>
      </c>
      <c r="C40" s="27" t="s">
        <v>459</v>
      </c>
      <c r="D40" s="39" t="s">
        <v>460</v>
      </c>
      <c r="E40" s="32">
        <v>1</v>
      </c>
    </row>
    <row r="41" spans="1:5" ht="12.75">
      <c r="A41" s="32">
        <v>35</v>
      </c>
      <c r="B41" s="32">
        <v>39</v>
      </c>
      <c r="C41" s="27" t="s">
        <v>461</v>
      </c>
      <c r="D41" s="39" t="s">
        <v>460</v>
      </c>
      <c r="E41" s="32">
        <v>1</v>
      </c>
    </row>
    <row r="42" spans="1:5" ht="12.75">
      <c r="A42" s="32">
        <v>36</v>
      </c>
      <c r="B42" s="32">
        <v>40</v>
      </c>
      <c r="C42" s="27" t="s">
        <v>462</v>
      </c>
      <c r="E42" s="32">
        <v>1</v>
      </c>
    </row>
    <row r="43" spans="1:5" ht="12.75">
      <c r="A43" s="32">
        <v>37</v>
      </c>
      <c r="B43" s="32">
        <v>41</v>
      </c>
      <c r="C43" s="27" t="s">
        <v>463</v>
      </c>
      <c r="E43" s="32">
        <v>1</v>
      </c>
    </row>
    <row r="44" spans="1:5" ht="12.75">
      <c r="A44" s="32">
        <v>38</v>
      </c>
      <c r="B44" s="32">
        <v>42</v>
      </c>
      <c r="C44" s="27" t="s">
        <v>464</v>
      </c>
      <c r="E44" s="32">
        <v>1</v>
      </c>
    </row>
    <row r="45" spans="1:5" ht="12.75">
      <c r="A45" s="32">
        <v>39</v>
      </c>
      <c r="B45" s="32">
        <v>43</v>
      </c>
      <c r="C45" s="27" t="s">
        <v>465</v>
      </c>
      <c r="E45" s="32">
        <v>1</v>
      </c>
    </row>
    <row r="46" spans="1:5" ht="12.75">
      <c r="A46" s="32">
        <v>40</v>
      </c>
      <c r="B46" s="32">
        <v>44</v>
      </c>
      <c r="C46" s="27" t="s">
        <v>466</v>
      </c>
      <c r="D46" s="27" t="s">
        <v>467</v>
      </c>
      <c r="E46" s="32">
        <v>2</v>
      </c>
    </row>
    <row r="47" spans="1:5" ht="12.75">
      <c r="A47" s="32">
        <v>41</v>
      </c>
      <c r="B47" s="32">
        <v>45</v>
      </c>
      <c r="C47" s="27" t="s">
        <v>466</v>
      </c>
      <c r="D47" s="27" t="s">
        <v>467</v>
      </c>
      <c r="E47" s="32">
        <v>1</v>
      </c>
    </row>
    <row r="48" spans="1:5" ht="12.75">
      <c r="A48" s="32">
        <v>42</v>
      </c>
      <c r="B48" s="32">
        <v>46</v>
      </c>
      <c r="C48" s="30" t="s">
        <v>468</v>
      </c>
      <c r="E48" s="32"/>
    </row>
    <row r="49" spans="1:5" ht="12.75">
      <c r="A49" s="32">
        <v>43</v>
      </c>
      <c r="B49" s="32">
        <v>47</v>
      </c>
      <c r="C49" s="27" t="s">
        <v>469</v>
      </c>
      <c r="D49" s="27" t="s">
        <v>470</v>
      </c>
      <c r="E49" s="32">
        <v>1</v>
      </c>
    </row>
    <row r="50" spans="1:5" ht="12.75">
      <c r="A50" s="32">
        <v>44</v>
      </c>
      <c r="B50" s="32">
        <v>48</v>
      </c>
      <c r="C50" s="27" t="s">
        <v>471</v>
      </c>
      <c r="D50" s="27" t="s">
        <v>470</v>
      </c>
      <c r="E50" s="32">
        <v>1</v>
      </c>
    </row>
    <row r="51" spans="1:5" ht="12.75">
      <c r="A51" s="32">
        <v>45</v>
      </c>
      <c r="B51" s="32">
        <v>49</v>
      </c>
      <c r="C51" s="27" t="s">
        <v>472</v>
      </c>
      <c r="D51" s="27" t="s">
        <v>470</v>
      </c>
      <c r="E51" s="32">
        <v>1</v>
      </c>
    </row>
    <row r="52" spans="1:5" ht="12.75">
      <c r="A52" s="32">
        <v>46</v>
      </c>
      <c r="B52" s="32">
        <v>50</v>
      </c>
      <c r="C52" s="43" t="s">
        <v>442</v>
      </c>
      <c r="D52" s="27" t="s">
        <v>470</v>
      </c>
      <c r="E52" s="32">
        <v>1</v>
      </c>
    </row>
    <row r="53" spans="1:5" ht="12.75">
      <c r="A53" s="32">
        <v>47</v>
      </c>
      <c r="B53" s="32">
        <v>52</v>
      </c>
      <c r="C53" s="27" t="s">
        <v>473</v>
      </c>
      <c r="D53" s="27" t="s">
        <v>470</v>
      </c>
      <c r="E53" s="32">
        <v>1</v>
      </c>
    </row>
    <row r="54" spans="1:5" ht="12.75">
      <c r="A54" s="32">
        <v>48</v>
      </c>
      <c r="B54" s="44">
        <v>53</v>
      </c>
      <c r="C54" s="27" t="s">
        <v>474</v>
      </c>
      <c r="D54" s="27" t="s">
        <v>470</v>
      </c>
      <c r="E54" s="32">
        <v>1</v>
      </c>
    </row>
    <row r="55" spans="1:5" ht="12.75">
      <c r="A55" s="32">
        <v>49</v>
      </c>
      <c r="B55" s="32">
        <v>54</v>
      </c>
      <c r="C55" s="27" t="s">
        <v>475</v>
      </c>
      <c r="D55" s="27" t="s">
        <v>470</v>
      </c>
      <c r="E55" s="32">
        <v>1</v>
      </c>
    </row>
    <row r="56" spans="1:5" ht="12.75">
      <c r="A56" s="32">
        <v>50</v>
      </c>
      <c r="B56" s="32">
        <v>55</v>
      </c>
      <c r="C56" s="27" t="s">
        <v>476</v>
      </c>
      <c r="E56" s="32">
        <v>1</v>
      </c>
    </row>
    <row r="57" spans="1:5" ht="12.75">
      <c r="A57" s="32">
        <v>51</v>
      </c>
      <c r="B57" s="32">
        <v>56</v>
      </c>
      <c r="C57" s="27" t="s">
        <v>477</v>
      </c>
      <c r="E57" s="32">
        <v>2</v>
      </c>
    </row>
    <row r="58" spans="1:5" ht="12.75">
      <c r="A58" s="32">
        <v>52</v>
      </c>
      <c r="B58" s="32">
        <v>57</v>
      </c>
      <c r="C58" s="43" t="s">
        <v>442</v>
      </c>
      <c r="D58" s="27" t="s">
        <v>478</v>
      </c>
      <c r="E58" s="32">
        <v>1</v>
      </c>
    </row>
    <row r="59" spans="1:5" ht="12.75">
      <c r="A59" s="32">
        <v>53</v>
      </c>
      <c r="B59" s="32">
        <v>58</v>
      </c>
      <c r="C59" s="27" t="s">
        <v>472</v>
      </c>
      <c r="D59" s="27" t="s">
        <v>478</v>
      </c>
      <c r="E59" s="32">
        <v>1</v>
      </c>
    </row>
    <row r="60" spans="1:5" ht="12.75">
      <c r="A60" s="32">
        <v>54</v>
      </c>
      <c r="B60" s="32">
        <v>59</v>
      </c>
      <c r="C60" s="27" t="s">
        <v>479</v>
      </c>
      <c r="D60" s="27" t="s">
        <v>478</v>
      </c>
      <c r="E60" s="32">
        <v>1</v>
      </c>
    </row>
    <row r="61" spans="1:5" ht="12.75">
      <c r="A61" s="32">
        <v>55</v>
      </c>
      <c r="B61" s="32">
        <v>60</v>
      </c>
      <c r="C61" s="27" t="s">
        <v>480</v>
      </c>
      <c r="D61" s="27" t="s">
        <v>478</v>
      </c>
      <c r="E61" s="32">
        <v>1</v>
      </c>
    </row>
    <row r="62" spans="1:5" ht="12.75">
      <c r="A62" s="32">
        <v>56</v>
      </c>
      <c r="B62" s="32">
        <v>61</v>
      </c>
      <c r="C62" s="27" t="s">
        <v>481</v>
      </c>
      <c r="D62" s="27" t="s">
        <v>478</v>
      </c>
      <c r="E62" s="32">
        <v>1</v>
      </c>
    </row>
    <row r="63" spans="1:5" ht="12.75">
      <c r="A63" s="32">
        <v>57</v>
      </c>
      <c r="B63" s="32">
        <v>62</v>
      </c>
      <c r="C63" s="27" t="s">
        <v>439</v>
      </c>
      <c r="D63" s="27" t="s">
        <v>482</v>
      </c>
      <c r="E63" s="32">
        <v>3</v>
      </c>
    </row>
    <row r="64" spans="1:5" ht="12.75">
      <c r="A64" s="32">
        <v>58</v>
      </c>
      <c r="B64" s="32">
        <v>63</v>
      </c>
      <c r="C64" s="27" t="s">
        <v>483</v>
      </c>
      <c r="D64" s="27" t="s">
        <v>482</v>
      </c>
      <c r="E64" s="32">
        <v>1</v>
      </c>
    </row>
    <row r="65" spans="1:5" ht="12.75">
      <c r="A65" s="32">
        <v>59</v>
      </c>
      <c r="B65" s="32">
        <v>64</v>
      </c>
      <c r="C65" s="43" t="s">
        <v>484</v>
      </c>
      <c r="D65" s="27" t="s">
        <v>482</v>
      </c>
      <c r="E65" s="32">
        <v>1</v>
      </c>
    </row>
    <row r="66" spans="1:5" ht="12.75">
      <c r="A66" s="32">
        <v>60</v>
      </c>
      <c r="B66" s="32">
        <v>65</v>
      </c>
      <c r="C66" s="42" t="s">
        <v>485</v>
      </c>
      <c r="E66" s="32">
        <v>1</v>
      </c>
    </row>
    <row r="67" spans="1:5" ht="12.75">
      <c r="A67" s="32">
        <v>61</v>
      </c>
      <c r="B67" s="32">
        <v>66</v>
      </c>
      <c r="C67" s="42" t="s">
        <v>486</v>
      </c>
      <c r="E67" s="32">
        <v>1</v>
      </c>
    </row>
    <row r="68" spans="1:5" ht="12.75">
      <c r="A68" s="32">
        <v>62</v>
      </c>
      <c r="B68" s="32">
        <v>68</v>
      </c>
      <c r="C68" s="27" t="s">
        <v>487</v>
      </c>
      <c r="E68" s="32">
        <v>1</v>
      </c>
    </row>
    <row r="69" spans="1:5" ht="12.75">
      <c r="A69" s="32">
        <v>63</v>
      </c>
      <c r="B69" s="32">
        <v>69</v>
      </c>
      <c r="C69" s="39" t="s">
        <v>488</v>
      </c>
      <c r="D69" s="42"/>
      <c r="E69" s="44"/>
    </row>
    <row r="70" spans="1:5" ht="12.75">
      <c r="A70" s="32">
        <v>64</v>
      </c>
      <c r="B70" s="32">
        <v>70</v>
      </c>
      <c r="C70" s="27" t="s">
        <v>489</v>
      </c>
      <c r="D70" s="42"/>
      <c r="E70" s="44"/>
    </row>
    <row r="71" spans="1:5" ht="12.75">
      <c r="A71" s="32">
        <v>65</v>
      </c>
      <c r="B71" s="32">
        <v>71</v>
      </c>
      <c r="C71" s="27" t="s">
        <v>490</v>
      </c>
      <c r="E71" s="32">
        <v>1</v>
      </c>
    </row>
    <row r="72" spans="1:5" ht="12.75">
      <c r="A72" s="32">
        <v>66</v>
      </c>
      <c r="B72" s="32">
        <v>72</v>
      </c>
      <c r="C72" s="27" t="s">
        <v>491</v>
      </c>
      <c r="E72" s="32">
        <v>2</v>
      </c>
    </row>
    <row r="73" spans="1:5" ht="12.75">
      <c r="A73" s="32">
        <v>67</v>
      </c>
      <c r="B73" s="32">
        <v>74</v>
      </c>
      <c r="C73" s="27" t="s">
        <v>492</v>
      </c>
      <c r="E73" s="32">
        <v>1</v>
      </c>
    </row>
    <row r="74" spans="1:5" ht="12.75">
      <c r="A74" s="32">
        <v>68</v>
      </c>
      <c r="B74" s="32">
        <v>75</v>
      </c>
      <c r="C74" s="27" t="s">
        <v>493</v>
      </c>
      <c r="E74" s="32">
        <v>1</v>
      </c>
    </row>
    <row r="75" spans="1:5" ht="12.75">
      <c r="A75" s="32">
        <v>69</v>
      </c>
      <c r="B75" s="32">
        <v>76</v>
      </c>
      <c r="C75" s="30" t="s">
        <v>494</v>
      </c>
      <c r="E75" s="32"/>
    </row>
    <row r="76" spans="1:5" ht="12.75">
      <c r="A76" s="32">
        <v>70</v>
      </c>
      <c r="B76" s="32">
        <v>77</v>
      </c>
      <c r="C76" s="42" t="s">
        <v>495</v>
      </c>
      <c r="E76" s="32">
        <v>1</v>
      </c>
    </row>
    <row r="77" spans="1:5" ht="12.75">
      <c r="A77" s="32">
        <v>71</v>
      </c>
      <c r="B77" s="32">
        <v>78</v>
      </c>
      <c r="C77" s="43" t="s">
        <v>496</v>
      </c>
      <c r="E77" s="32">
        <v>2</v>
      </c>
    </row>
    <row r="78" spans="1:5" ht="12.75">
      <c r="A78" s="32">
        <v>72</v>
      </c>
      <c r="B78" s="32">
        <v>79</v>
      </c>
      <c r="C78" s="27" t="s">
        <v>497</v>
      </c>
      <c r="E78" s="32">
        <v>1</v>
      </c>
    </row>
    <row r="79" spans="1:5" ht="12.75">
      <c r="A79" s="32">
        <v>73</v>
      </c>
      <c r="B79" s="32">
        <v>80</v>
      </c>
      <c r="C79" s="27" t="s">
        <v>498</v>
      </c>
      <c r="E79" s="32">
        <v>1</v>
      </c>
    </row>
    <row r="80" spans="1:5" ht="12.75">
      <c r="A80" s="32">
        <v>74</v>
      </c>
      <c r="B80" s="32">
        <v>81</v>
      </c>
      <c r="C80" s="27" t="s">
        <v>499</v>
      </c>
      <c r="E80" s="32">
        <v>1</v>
      </c>
    </row>
    <row r="81" spans="1:5" ht="12.75">
      <c r="A81" s="32">
        <v>75</v>
      </c>
      <c r="B81" s="32">
        <v>82</v>
      </c>
      <c r="C81" s="27" t="s">
        <v>500</v>
      </c>
      <c r="E81" s="32">
        <v>1</v>
      </c>
    </row>
    <row r="82" spans="1:5" ht="12.75">
      <c r="A82" s="32">
        <v>76</v>
      </c>
      <c r="B82" s="32">
        <v>84</v>
      </c>
      <c r="C82" s="27" t="s">
        <v>501</v>
      </c>
      <c r="E82" s="32">
        <v>1</v>
      </c>
    </row>
    <row r="83" spans="1:5" ht="12.75">
      <c r="A83" s="32">
        <v>77</v>
      </c>
      <c r="B83" s="32">
        <v>85</v>
      </c>
      <c r="C83" s="27" t="s">
        <v>502</v>
      </c>
      <c r="E83" s="32">
        <v>1</v>
      </c>
    </row>
    <row r="84" spans="1:5" ht="12.75">
      <c r="A84" s="32">
        <v>78</v>
      </c>
      <c r="B84" s="32">
        <v>86</v>
      </c>
      <c r="C84" s="27" t="s">
        <v>503</v>
      </c>
      <c r="E84" s="32">
        <v>1</v>
      </c>
    </row>
    <row r="85" spans="1:5" ht="12.75">
      <c r="A85" s="32">
        <v>79</v>
      </c>
      <c r="B85" s="32">
        <v>87</v>
      </c>
      <c r="C85" s="27" t="s">
        <v>504</v>
      </c>
      <c r="E85" s="32">
        <v>1</v>
      </c>
    </row>
    <row r="86" spans="1:5" ht="12.75">
      <c r="A86" s="32">
        <v>80</v>
      </c>
      <c r="B86" s="32">
        <v>88</v>
      </c>
      <c r="C86" s="27" t="s">
        <v>505</v>
      </c>
      <c r="E86" s="32">
        <v>1</v>
      </c>
    </row>
    <row r="87" spans="1:5" ht="12.75">
      <c r="A87" s="32">
        <v>81</v>
      </c>
      <c r="B87" s="32">
        <v>89</v>
      </c>
      <c r="C87" s="27" t="s">
        <v>506</v>
      </c>
      <c r="E87" s="32">
        <v>1</v>
      </c>
    </row>
    <row r="88" spans="1:5" ht="12.75">
      <c r="A88" s="32">
        <v>82</v>
      </c>
      <c r="B88" s="32">
        <v>90</v>
      </c>
      <c r="C88" s="27" t="s">
        <v>507</v>
      </c>
      <c r="E88" s="32">
        <v>2</v>
      </c>
    </row>
    <row r="89" spans="1:5" ht="12.75">
      <c r="A89" s="32">
        <v>83</v>
      </c>
      <c r="B89" s="32">
        <v>91</v>
      </c>
      <c r="C89" s="27" t="s">
        <v>508</v>
      </c>
      <c r="E89" s="32">
        <v>1</v>
      </c>
    </row>
    <row r="90" spans="1:5" ht="12.75">
      <c r="A90" s="32">
        <v>84</v>
      </c>
      <c r="B90" s="32">
        <v>92</v>
      </c>
      <c r="C90" s="27" t="s">
        <v>466</v>
      </c>
      <c r="E90" s="32">
        <v>1</v>
      </c>
    </row>
    <row r="91" spans="1:5" ht="12.75">
      <c r="A91" s="32">
        <v>85</v>
      </c>
      <c r="B91" s="32">
        <v>94</v>
      </c>
      <c r="C91" s="27" t="s">
        <v>509</v>
      </c>
      <c r="E91" s="32">
        <v>1</v>
      </c>
    </row>
    <row r="92" spans="1:5" ht="12.75">
      <c r="A92" s="32">
        <v>86</v>
      </c>
      <c r="B92" s="32">
        <v>95</v>
      </c>
      <c r="C92" s="27" t="s">
        <v>510</v>
      </c>
      <c r="E92" s="32">
        <v>2</v>
      </c>
    </row>
    <row r="93" spans="1:5" ht="12.75">
      <c r="A93" s="32">
        <v>87</v>
      </c>
      <c r="B93" s="32">
        <v>96</v>
      </c>
      <c r="C93" s="27" t="s">
        <v>511</v>
      </c>
      <c r="E93" s="32">
        <v>1</v>
      </c>
    </row>
    <row r="94" spans="1:5" ht="12.75">
      <c r="A94" s="32">
        <v>88</v>
      </c>
      <c r="B94" s="32">
        <v>97</v>
      </c>
      <c r="C94" s="27" t="s">
        <v>512</v>
      </c>
      <c r="E94" s="32">
        <v>2</v>
      </c>
    </row>
    <row r="95" spans="1:5" ht="12.75">
      <c r="A95" s="32">
        <v>89</v>
      </c>
      <c r="B95" s="32">
        <v>98</v>
      </c>
      <c r="C95" s="27" t="s">
        <v>513</v>
      </c>
      <c r="E95" s="32">
        <v>1</v>
      </c>
    </row>
    <row r="96" spans="1:5" ht="12.75">
      <c r="A96" s="32">
        <v>90</v>
      </c>
      <c r="B96" s="32">
        <v>99</v>
      </c>
      <c r="C96" s="27" t="s">
        <v>514</v>
      </c>
      <c r="E96" s="32">
        <v>1</v>
      </c>
    </row>
    <row r="97" spans="1:5" ht="12.75">
      <c r="A97" s="32">
        <v>91</v>
      </c>
      <c r="B97" s="32">
        <v>100</v>
      </c>
      <c r="C97" s="27" t="s">
        <v>515</v>
      </c>
      <c r="E97" s="32">
        <v>1</v>
      </c>
    </row>
    <row r="98" spans="1:5" ht="12.75">
      <c r="A98" s="32">
        <v>92</v>
      </c>
      <c r="B98" s="32">
        <v>101</v>
      </c>
      <c r="C98" s="27" t="s">
        <v>515</v>
      </c>
      <c r="E98" s="32">
        <v>1</v>
      </c>
    </row>
    <row r="99" spans="1:5" ht="12.75">
      <c r="A99" s="32">
        <v>93</v>
      </c>
      <c r="B99" s="32">
        <v>102</v>
      </c>
      <c r="C99" s="27" t="s">
        <v>516</v>
      </c>
      <c r="E99" s="32">
        <v>1</v>
      </c>
    </row>
    <row r="100" spans="1:5" ht="12.75">
      <c r="A100" s="32">
        <v>94</v>
      </c>
      <c r="B100" s="32">
        <v>103</v>
      </c>
      <c r="C100" s="27" t="s">
        <v>517</v>
      </c>
      <c r="E100" s="32">
        <v>5</v>
      </c>
    </row>
    <row r="101" spans="1:5" ht="12.75">
      <c r="A101" s="32">
        <v>95</v>
      </c>
      <c r="B101" s="32">
        <v>104</v>
      </c>
      <c r="C101" s="27" t="s">
        <v>518</v>
      </c>
      <c r="E101" s="32">
        <v>1</v>
      </c>
    </row>
    <row r="102" spans="1:5" ht="12.75">
      <c r="A102" s="32">
        <v>96</v>
      </c>
      <c r="B102" s="32">
        <v>105</v>
      </c>
      <c r="C102" s="27" t="s">
        <v>519</v>
      </c>
      <c r="D102" s="27" t="s">
        <v>447</v>
      </c>
      <c r="E102" s="32">
        <v>1</v>
      </c>
    </row>
    <row r="103" spans="1:5" ht="12.75">
      <c r="A103" s="32">
        <v>97</v>
      </c>
      <c r="B103" s="32">
        <v>106</v>
      </c>
      <c r="C103" s="27" t="s">
        <v>520</v>
      </c>
      <c r="D103" s="27" t="s">
        <v>447</v>
      </c>
      <c r="E103" s="32">
        <v>1</v>
      </c>
    </row>
    <row r="104" spans="1:5" ht="12.75">
      <c r="A104" s="32">
        <v>98</v>
      </c>
      <c r="B104" s="32">
        <v>107</v>
      </c>
      <c r="C104" s="27" t="s">
        <v>521</v>
      </c>
      <c r="E104" s="32">
        <v>1</v>
      </c>
    </row>
    <row r="105" spans="1:5" ht="12.75">
      <c r="A105" s="32">
        <v>99</v>
      </c>
      <c r="B105" s="32">
        <v>108</v>
      </c>
      <c r="C105" s="27" t="s">
        <v>522</v>
      </c>
      <c r="E105" s="32">
        <v>1</v>
      </c>
    </row>
    <row r="106" spans="1:5" ht="12.75">
      <c r="A106" s="32">
        <v>100</v>
      </c>
      <c r="B106" s="32">
        <v>109</v>
      </c>
      <c r="C106" s="27" t="s">
        <v>523</v>
      </c>
      <c r="E106" s="32">
        <v>1</v>
      </c>
    </row>
    <row r="107" spans="1:5" ht="12.75">
      <c r="A107" s="32">
        <v>101</v>
      </c>
      <c r="B107" s="32">
        <v>110</v>
      </c>
      <c r="C107" s="27" t="s">
        <v>524</v>
      </c>
      <c r="E107" s="32">
        <v>3</v>
      </c>
    </row>
    <row r="108" spans="1:5" ht="12.75">
      <c r="A108" s="32">
        <v>102</v>
      </c>
      <c r="B108" s="32">
        <v>111</v>
      </c>
      <c r="C108" s="27" t="s">
        <v>525</v>
      </c>
      <c r="E108" s="32">
        <v>10</v>
      </c>
    </row>
    <row r="109" spans="1:5" ht="12.75">
      <c r="A109" s="32">
        <v>103</v>
      </c>
      <c r="B109" s="32">
        <v>112</v>
      </c>
      <c r="C109" s="27" t="s">
        <v>526</v>
      </c>
      <c r="E109" s="32">
        <v>1</v>
      </c>
    </row>
    <row r="110" spans="1:5" ht="12.75">
      <c r="A110" s="32">
        <v>104</v>
      </c>
      <c r="B110" s="32">
        <v>113</v>
      </c>
      <c r="C110" s="27" t="s">
        <v>527</v>
      </c>
      <c r="E110" s="32">
        <v>2</v>
      </c>
    </row>
    <row r="111" spans="1:5" ht="12.75">
      <c r="A111" s="32">
        <v>105</v>
      </c>
      <c r="B111" s="32">
        <v>114</v>
      </c>
      <c r="C111" s="27" t="s">
        <v>528</v>
      </c>
      <c r="E111" s="32">
        <v>2</v>
      </c>
    </row>
    <row r="112" spans="1:5" ht="12.75">
      <c r="A112" s="32">
        <v>106</v>
      </c>
      <c r="B112" s="32">
        <v>115</v>
      </c>
      <c r="C112" s="27" t="s">
        <v>529</v>
      </c>
      <c r="E112" s="32">
        <v>1</v>
      </c>
    </row>
    <row r="113" spans="1:5" ht="12.75">
      <c r="A113" s="32">
        <v>107</v>
      </c>
      <c r="B113" s="32">
        <v>116</v>
      </c>
      <c r="C113" s="42" t="s">
        <v>530</v>
      </c>
      <c r="D113" s="35"/>
      <c r="E113" s="32">
        <v>1</v>
      </c>
    </row>
    <row r="114" spans="1:5" ht="12.75">
      <c r="A114" s="32">
        <v>108</v>
      </c>
      <c r="B114" s="32">
        <v>117</v>
      </c>
      <c r="C114" s="27" t="s">
        <v>472</v>
      </c>
      <c r="D114" s="35"/>
      <c r="E114" s="32">
        <v>1</v>
      </c>
    </row>
    <row r="115" spans="1:5" ht="12.75">
      <c r="A115" s="32">
        <v>109</v>
      </c>
      <c r="B115" s="32">
        <v>118</v>
      </c>
      <c r="C115" s="27" t="s">
        <v>531</v>
      </c>
      <c r="D115" s="27" t="s">
        <v>532</v>
      </c>
      <c r="E115" s="32">
        <v>1</v>
      </c>
    </row>
    <row r="116" spans="1:5" ht="12.75">
      <c r="A116" s="32">
        <v>110</v>
      </c>
      <c r="B116" s="32">
        <v>119</v>
      </c>
      <c r="C116" s="27" t="s">
        <v>533</v>
      </c>
      <c r="D116" s="27" t="s">
        <v>534</v>
      </c>
      <c r="E116" s="32">
        <v>1</v>
      </c>
    </row>
    <row r="117" spans="1:5" ht="12.75">
      <c r="A117" s="32">
        <v>111</v>
      </c>
      <c r="B117" s="32">
        <v>120</v>
      </c>
      <c r="C117" s="27" t="s">
        <v>535</v>
      </c>
      <c r="D117" s="27" t="s">
        <v>447</v>
      </c>
      <c r="E117" s="32">
        <v>1</v>
      </c>
    </row>
    <row r="118" spans="1:5" ht="12.75">
      <c r="A118" s="32">
        <v>112</v>
      </c>
      <c r="B118" s="32">
        <v>121</v>
      </c>
      <c r="C118" s="27" t="s">
        <v>536</v>
      </c>
      <c r="D118" s="27" t="s">
        <v>447</v>
      </c>
      <c r="E118" s="32">
        <v>1</v>
      </c>
    </row>
    <row r="119" spans="1:5" ht="12.75">
      <c r="A119" s="32">
        <v>113</v>
      </c>
      <c r="B119" s="32">
        <v>122</v>
      </c>
      <c r="C119" s="27" t="s">
        <v>537</v>
      </c>
      <c r="D119" s="27" t="s">
        <v>447</v>
      </c>
      <c r="E119" s="32">
        <v>1</v>
      </c>
    </row>
    <row r="120" spans="1:5" ht="12.75">
      <c r="A120" s="32">
        <v>114</v>
      </c>
      <c r="B120" s="32">
        <v>123</v>
      </c>
      <c r="C120" s="27" t="s">
        <v>538</v>
      </c>
      <c r="D120" s="27" t="s">
        <v>447</v>
      </c>
      <c r="E120" s="32">
        <v>1</v>
      </c>
    </row>
    <row r="121" spans="1:5" ht="12.75">
      <c r="A121" s="32">
        <v>115</v>
      </c>
      <c r="B121" s="32">
        <v>124</v>
      </c>
      <c r="C121" s="27" t="s">
        <v>539</v>
      </c>
      <c r="D121" s="27" t="s">
        <v>447</v>
      </c>
      <c r="E121" s="32">
        <v>1</v>
      </c>
    </row>
    <row r="122" spans="1:5" ht="12.75">
      <c r="A122" s="32">
        <v>116</v>
      </c>
      <c r="B122" s="32">
        <v>125</v>
      </c>
      <c r="C122" s="27" t="s">
        <v>540</v>
      </c>
      <c r="D122" s="27" t="s">
        <v>447</v>
      </c>
      <c r="E122" s="32">
        <v>2</v>
      </c>
    </row>
    <row r="123" spans="1:5" ht="12.75">
      <c r="A123" s="32">
        <v>117</v>
      </c>
      <c r="B123" s="32">
        <v>126</v>
      </c>
      <c r="C123" s="27" t="s">
        <v>541</v>
      </c>
      <c r="D123" s="27" t="s">
        <v>447</v>
      </c>
      <c r="E123" s="32">
        <v>1</v>
      </c>
    </row>
    <row r="124" spans="1:5" ht="12.75">
      <c r="A124" s="32">
        <v>118</v>
      </c>
      <c r="B124" s="32">
        <v>127</v>
      </c>
      <c r="C124" s="27" t="s">
        <v>542</v>
      </c>
      <c r="D124" s="27" t="s">
        <v>447</v>
      </c>
      <c r="E124" s="32">
        <v>1</v>
      </c>
    </row>
    <row r="125" spans="1:5" ht="12.75">
      <c r="A125" s="32">
        <v>119</v>
      </c>
      <c r="B125" s="32">
        <v>128</v>
      </c>
      <c r="C125" s="27" t="s">
        <v>543</v>
      </c>
      <c r="D125" s="27" t="s">
        <v>447</v>
      </c>
      <c r="E125" s="32">
        <v>1</v>
      </c>
    </row>
    <row r="126" spans="1:5" ht="12.75">
      <c r="A126" s="32">
        <v>120</v>
      </c>
      <c r="B126" s="32">
        <v>129</v>
      </c>
      <c r="C126" s="27" t="s">
        <v>544</v>
      </c>
      <c r="D126" s="27" t="s">
        <v>447</v>
      </c>
      <c r="E126" s="32">
        <v>1</v>
      </c>
    </row>
    <row r="127" spans="1:5" ht="12.75">
      <c r="A127" s="32">
        <v>121</v>
      </c>
      <c r="B127" s="32">
        <v>132</v>
      </c>
      <c r="C127" s="27" t="s">
        <v>545</v>
      </c>
      <c r="D127" s="27" t="s">
        <v>546</v>
      </c>
      <c r="E127" s="32">
        <v>1</v>
      </c>
    </row>
    <row r="128" spans="1:5" ht="12.75">
      <c r="A128" s="32">
        <v>122</v>
      </c>
      <c r="B128" s="32">
        <v>133</v>
      </c>
      <c r="C128" s="27" t="s">
        <v>547</v>
      </c>
      <c r="E128" s="32">
        <v>1</v>
      </c>
    </row>
    <row r="129" spans="1:5" ht="12.75">
      <c r="A129" s="32">
        <v>123</v>
      </c>
      <c r="B129" s="32">
        <v>134</v>
      </c>
      <c r="C129" s="27" t="s">
        <v>548</v>
      </c>
      <c r="E129" s="32">
        <v>1</v>
      </c>
    </row>
    <row r="130" spans="1:5" ht="12.75">
      <c r="A130" s="32">
        <v>124</v>
      </c>
      <c r="B130" s="32">
        <v>135</v>
      </c>
      <c r="C130" s="27" t="s">
        <v>549</v>
      </c>
      <c r="E130" s="32">
        <v>1</v>
      </c>
    </row>
    <row r="131" spans="1:5" ht="12.75">
      <c r="A131" s="32">
        <v>125</v>
      </c>
      <c r="B131" s="32">
        <v>136</v>
      </c>
      <c r="C131" s="27" t="s">
        <v>550</v>
      </c>
      <c r="E131" s="32">
        <v>1</v>
      </c>
    </row>
    <row r="132" spans="1:5" ht="12.75">
      <c r="A132" s="32">
        <v>126</v>
      </c>
      <c r="B132" s="44">
        <v>137</v>
      </c>
      <c r="C132" s="35" t="s">
        <v>551</v>
      </c>
      <c r="E132" s="32">
        <v>1</v>
      </c>
    </row>
    <row r="133" spans="1:5" ht="12.75">
      <c r="A133" s="32">
        <v>127</v>
      </c>
      <c r="B133" s="32">
        <v>138</v>
      </c>
      <c r="C133" s="35" t="s">
        <v>552</v>
      </c>
      <c r="E133" s="32">
        <v>3</v>
      </c>
    </row>
    <row r="134" spans="1:5" ht="12.75">
      <c r="A134" s="32">
        <v>128</v>
      </c>
      <c r="B134" s="32">
        <v>139</v>
      </c>
      <c r="C134" s="35" t="s">
        <v>553</v>
      </c>
      <c r="E134" s="32">
        <v>3</v>
      </c>
    </row>
    <row r="135" spans="1:5" ht="12.75">
      <c r="A135" s="32">
        <v>129</v>
      </c>
      <c r="B135" s="32">
        <v>140</v>
      </c>
      <c r="C135" s="35" t="s">
        <v>554</v>
      </c>
      <c r="D135" s="27" t="s">
        <v>555</v>
      </c>
      <c r="E135" s="32">
        <v>1</v>
      </c>
    </row>
    <row r="136" spans="1:5" ht="12.75">
      <c r="A136" s="32">
        <v>130</v>
      </c>
      <c r="B136" s="32">
        <v>141</v>
      </c>
      <c r="C136" s="35" t="s">
        <v>556</v>
      </c>
      <c r="D136" s="27" t="s">
        <v>557</v>
      </c>
      <c r="E136" s="32">
        <v>1</v>
      </c>
    </row>
    <row r="137" spans="1:5" ht="12.75">
      <c r="A137" s="32">
        <v>132</v>
      </c>
      <c r="B137" s="32">
        <v>143</v>
      </c>
      <c r="C137" s="35" t="s">
        <v>558</v>
      </c>
      <c r="D137" s="27" t="s">
        <v>559</v>
      </c>
      <c r="E137" s="32">
        <v>2</v>
      </c>
    </row>
    <row r="138" spans="1:5" ht="12.75">
      <c r="A138" s="32">
        <v>133</v>
      </c>
      <c r="B138" s="32">
        <v>145</v>
      </c>
      <c r="C138" s="27" t="s">
        <v>560</v>
      </c>
      <c r="D138" s="27" t="s">
        <v>534</v>
      </c>
      <c r="E138" s="32">
        <v>1</v>
      </c>
    </row>
    <row r="139" spans="2:5" ht="12.75">
      <c r="B139" s="32"/>
      <c r="E139" s="32"/>
    </row>
    <row r="140" spans="1:6" ht="18">
      <c r="A140" s="106" t="s">
        <v>561</v>
      </c>
      <c r="B140" s="106"/>
      <c r="C140" s="106"/>
      <c r="D140" s="106"/>
      <c r="E140" s="106"/>
      <c r="F140" s="45"/>
    </row>
    <row r="141" spans="3:5" ht="12.75">
      <c r="C141" s="30"/>
      <c r="E141" s="32"/>
    </row>
    <row r="142" spans="1:5" ht="12.75">
      <c r="A142" s="32">
        <v>134</v>
      </c>
      <c r="B142" s="46">
        <v>7</v>
      </c>
      <c r="C142" s="47" t="s">
        <v>562</v>
      </c>
      <c r="D142" s="48" t="s">
        <v>423</v>
      </c>
      <c r="E142" s="46">
        <v>1</v>
      </c>
    </row>
    <row r="143" spans="1:5" ht="12.75">
      <c r="A143" s="32">
        <v>135</v>
      </c>
      <c r="B143" s="46">
        <v>32</v>
      </c>
      <c r="C143" s="47" t="s">
        <v>563</v>
      </c>
      <c r="D143" s="48" t="s">
        <v>450</v>
      </c>
      <c r="E143" s="46">
        <v>3</v>
      </c>
    </row>
    <row r="144" spans="1:5" ht="12.75">
      <c r="A144" s="32">
        <v>136</v>
      </c>
      <c r="B144" s="46">
        <v>34</v>
      </c>
      <c r="C144" s="47" t="s">
        <v>564</v>
      </c>
      <c r="D144" s="48" t="s">
        <v>450</v>
      </c>
      <c r="E144" s="46">
        <v>1</v>
      </c>
    </row>
    <row r="145" spans="1:5" ht="12.75">
      <c r="A145" s="32">
        <v>137</v>
      </c>
      <c r="B145" s="46">
        <v>38</v>
      </c>
      <c r="C145" s="47" t="s">
        <v>449</v>
      </c>
      <c r="D145" s="48" t="s">
        <v>460</v>
      </c>
      <c r="E145" s="46">
        <v>1</v>
      </c>
    </row>
    <row r="146" spans="1:5" ht="12.75">
      <c r="A146" s="32">
        <v>138</v>
      </c>
      <c r="B146" s="46">
        <v>51</v>
      </c>
      <c r="C146" s="47" t="s">
        <v>486</v>
      </c>
      <c r="D146" s="47" t="s">
        <v>470</v>
      </c>
      <c r="E146" s="46">
        <v>1</v>
      </c>
    </row>
    <row r="147" spans="1:5" ht="12.75">
      <c r="A147" s="32">
        <v>139</v>
      </c>
      <c r="B147" s="46">
        <v>67</v>
      </c>
      <c r="C147" s="47" t="s">
        <v>565</v>
      </c>
      <c r="D147" s="47"/>
      <c r="E147" s="46">
        <v>1</v>
      </c>
    </row>
    <row r="148" spans="1:5" ht="12.75">
      <c r="A148" s="32">
        <v>140</v>
      </c>
      <c r="B148" s="46">
        <v>73</v>
      </c>
      <c r="C148" s="47" t="s">
        <v>566</v>
      </c>
      <c r="D148" s="47"/>
      <c r="E148" s="46">
        <v>3</v>
      </c>
    </row>
    <row r="149" spans="1:5" ht="12.75">
      <c r="A149" s="32">
        <v>141</v>
      </c>
      <c r="B149" s="46">
        <v>83</v>
      </c>
      <c r="C149" s="47" t="s">
        <v>567</v>
      </c>
      <c r="D149" s="47"/>
      <c r="E149" s="46">
        <v>1</v>
      </c>
    </row>
    <row r="150" spans="1:5" ht="12.75">
      <c r="A150" s="32">
        <v>142</v>
      </c>
      <c r="B150" s="46">
        <v>93</v>
      </c>
      <c r="C150" s="47" t="s">
        <v>568</v>
      </c>
      <c r="D150" s="47"/>
      <c r="E150" s="46">
        <v>1</v>
      </c>
    </row>
    <row r="151" spans="1:5" ht="12.75">
      <c r="A151" s="32">
        <v>143</v>
      </c>
      <c r="B151" s="46">
        <v>130</v>
      </c>
      <c r="C151" s="47" t="s">
        <v>569</v>
      </c>
      <c r="D151" s="47" t="s">
        <v>570</v>
      </c>
      <c r="E151" s="46">
        <v>2</v>
      </c>
    </row>
    <row r="152" spans="1:5" ht="12.75">
      <c r="A152" s="32">
        <v>144</v>
      </c>
      <c r="B152" s="46">
        <v>131</v>
      </c>
      <c r="C152" s="47" t="s">
        <v>571</v>
      </c>
      <c r="D152" s="47" t="s">
        <v>570</v>
      </c>
      <c r="E152" s="46">
        <v>1</v>
      </c>
    </row>
    <row r="153" spans="1:5" ht="12.75">
      <c r="A153" s="32">
        <v>145</v>
      </c>
      <c r="B153" s="46">
        <v>142</v>
      </c>
      <c r="C153" s="49" t="s">
        <v>572</v>
      </c>
      <c r="D153" s="47" t="s">
        <v>559</v>
      </c>
      <c r="E153" s="46">
        <v>1</v>
      </c>
    </row>
    <row r="154" spans="1:5" ht="12.75">
      <c r="A154" s="32">
        <v>146</v>
      </c>
      <c r="B154" s="46">
        <v>144</v>
      </c>
      <c r="C154" s="49" t="s">
        <v>573</v>
      </c>
      <c r="D154" s="47" t="s">
        <v>534</v>
      </c>
      <c r="E154" s="46">
        <v>1</v>
      </c>
    </row>
    <row r="155" spans="2:5" ht="12.75">
      <c r="B155" s="32"/>
      <c r="E155" s="32"/>
    </row>
    <row r="156" spans="2:5" ht="12.75">
      <c r="B156" s="32"/>
      <c r="E156" s="32"/>
    </row>
  </sheetData>
  <sheetProtection/>
  <mergeCells count="3">
    <mergeCell ref="B1:E1"/>
    <mergeCell ref="B3:E3"/>
    <mergeCell ref="A140:E140"/>
  </mergeCells>
  <printOptions gridLines="1" horizontalCentered="1"/>
  <pageMargins left="0.7480314960629921" right="0.2362204724409449" top="0.5118110236220472" bottom="0.5118110236220472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27" customWidth="1"/>
    <col min="2" max="2" width="52.7109375" style="27" customWidth="1"/>
    <col min="3" max="3" width="10.8515625" style="27" customWidth="1"/>
    <col min="4" max="16384" width="9.140625" style="27" customWidth="1"/>
  </cols>
  <sheetData>
    <row r="1" spans="1:3" ht="23.25">
      <c r="A1" s="105" t="s">
        <v>0</v>
      </c>
      <c r="B1" s="105"/>
      <c r="C1" s="105"/>
    </row>
    <row r="2" spans="1:2" ht="23.25">
      <c r="A2" s="36">
        <v>47</v>
      </c>
      <c r="B2" s="36"/>
    </row>
    <row r="3" spans="1:3" ht="18">
      <c r="A3" s="106" t="s">
        <v>574</v>
      </c>
      <c r="B3" s="106"/>
      <c r="C3" s="106"/>
    </row>
    <row r="5" spans="1:3" ht="12.75">
      <c r="A5" s="30"/>
      <c r="B5" s="30" t="s">
        <v>421</v>
      </c>
      <c r="C5" s="50" t="s">
        <v>575</v>
      </c>
    </row>
    <row r="7" spans="1:3" ht="12.75">
      <c r="A7" s="32">
        <v>1</v>
      </c>
      <c r="B7" s="27" t="s">
        <v>576</v>
      </c>
      <c r="C7" s="27">
        <f>64+5</f>
        <v>69</v>
      </c>
    </row>
    <row r="8" spans="1:3" ht="12.75">
      <c r="A8" s="32">
        <v>2</v>
      </c>
      <c r="B8" s="27" t="s">
        <v>577</v>
      </c>
      <c r="C8" s="27">
        <f>31+16+1+7</f>
        <v>55</v>
      </c>
    </row>
    <row r="9" spans="1:3" ht="12.75">
      <c r="A9" s="32">
        <v>3</v>
      </c>
      <c r="B9" s="27" t="s">
        <v>578</v>
      </c>
      <c r="C9" s="27">
        <v>1</v>
      </c>
    </row>
    <row r="10" spans="1:3" ht="12.75">
      <c r="A10" s="32">
        <v>4</v>
      </c>
      <c r="B10" s="27" t="s">
        <v>579</v>
      </c>
      <c r="C10" s="27">
        <v>1</v>
      </c>
    </row>
    <row r="11" spans="1:3" ht="12.75">
      <c r="A11" s="32">
        <v>5</v>
      </c>
      <c r="B11" s="27" t="s">
        <v>580</v>
      </c>
      <c r="C11" s="27">
        <v>2</v>
      </c>
    </row>
    <row r="12" spans="1:3" ht="12.75">
      <c r="A12" s="32">
        <v>6</v>
      </c>
      <c r="B12" s="27" t="s">
        <v>581</v>
      </c>
      <c r="C12" s="27">
        <f>23+7+4+1</f>
        <v>35</v>
      </c>
    </row>
    <row r="13" spans="1:3" ht="12.75">
      <c r="A13" s="32">
        <v>7</v>
      </c>
      <c r="B13" s="27" t="s">
        <v>582</v>
      </c>
      <c r="C13" s="27">
        <v>3</v>
      </c>
    </row>
    <row r="14" spans="1:3" ht="12.75">
      <c r="A14" s="32">
        <v>8</v>
      </c>
      <c r="B14" s="27" t="s">
        <v>583</v>
      </c>
      <c r="C14" s="27">
        <v>1</v>
      </c>
    </row>
    <row r="15" spans="1:3" ht="12.75">
      <c r="A15" s="32">
        <v>9</v>
      </c>
      <c r="B15" s="27" t="s">
        <v>584</v>
      </c>
      <c r="C15" s="27">
        <v>4</v>
      </c>
    </row>
    <row r="16" spans="1:3" ht="12.75">
      <c r="A16" s="32">
        <v>10</v>
      </c>
      <c r="B16" s="27" t="s">
        <v>585</v>
      </c>
      <c r="C16" s="27">
        <v>7</v>
      </c>
    </row>
    <row r="17" spans="1:3" ht="12.75">
      <c r="A17" s="32">
        <v>11</v>
      </c>
      <c r="B17" s="27" t="s">
        <v>586</v>
      </c>
      <c r="C17" s="27">
        <v>35</v>
      </c>
    </row>
    <row r="18" spans="1:3" ht="12.75">
      <c r="A18" s="32">
        <v>12</v>
      </c>
      <c r="B18" s="27" t="s">
        <v>587</v>
      </c>
      <c r="C18" s="27">
        <v>11</v>
      </c>
    </row>
    <row r="19" spans="1:3" ht="12.75">
      <c r="A19" s="32">
        <v>13</v>
      </c>
      <c r="B19" s="27" t="s">
        <v>588</v>
      </c>
      <c r="C19" s="27">
        <v>13</v>
      </c>
    </row>
    <row r="20" spans="1:3" ht="12.75">
      <c r="A20" s="32">
        <v>14</v>
      </c>
      <c r="B20" s="27" t="s">
        <v>589</v>
      </c>
      <c r="C20" s="27">
        <v>4</v>
      </c>
    </row>
    <row r="21" spans="1:3" ht="12.75">
      <c r="A21" s="32">
        <v>15</v>
      </c>
      <c r="B21" s="27" t="s">
        <v>590</v>
      </c>
      <c r="C21" s="27">
        <v>23</v>
      </c>
    </row>
    <row r="22" spans="1:3" ht="12.75">
      <c r="A22" s="32">
        <v>16</v>
      </c>
      <c r="B22" s="27" t="s">
        <v>591</v>
      </c>
      <c r="C22" s="27">
        <v>2</v>
      </c>
    </row>
    <row r="23" spans="1:3" ht="12.75">
      <c r="A23" s="32">
        <v>17</v>
      </c>
      <c r="B23" s="27" t="s">
        <v>592</v>
      </c>
      <c r="C23" s="27">
        <v>1</v>
      </c>
    </row>
    <row r="24" spans="1:3" ht="12.75">
      <c r="A24" s="32">
        <v>18</v>
      </c>
      <c r="B24" s="27" t="s">
        <v>593</v>
      </c>
      <c r="C24" s="27">
        <v>3</v>
      </c>
    </row>
    <row r="25" spans="1:3" ht="12.75">
      <c r="A25" s="32">
        <v>19</v>
      </c>
      <c r="B25" s="27" t="s">
        <v>594</v>
      </c>
      <c r="C25" s="27">
        <v>11</v>
      </c>
    </row>
    <row r="26" spans="1:3" ht="12.75">
      <c r="A26" s="32">
        <v>20</v>
      </c>
      <c r="B26" s="27" t="s">
        <v>595</v>
      </c>
      <c r="C26" s="27">
        <v>10</v>
      </c>
    </row>
    <row r="27" spans="1:3" ht="12.75">
      <c r="A27" s="32">
        <v>21</v>
      </c>
      <c r="B27" s="27" t="s">
        <v>596</v>
      </c>
      <c r="C27" s="27">
        <v>4</v>
      </c>
    </row>
    <row r="28" spans="1:3" ht="12.75">
      <c r="A28" s="32">
        <v>22</v>
      </c>
      <c r="B28" s="27" t="s">
        <v>597</v>
      </c>
      <c r="C28" s="27">
        <v>2</v>
      </c>
    </row>
    <row r="29" spans="1:3" ht="12.75">
      <c r="A29" s="32">
        <v>23</v>
      </c>
      <c r="B29" s="27" t="s">
        <v>593</v>
      </c>
      <c r="C29" s="27">
        <v>1</v>
      </c>
    </row>
    <row r="30" spans="1:3" ht="12.75">
      <c r="A30" s="32">
        <v>24</v>
      </c>
      <c r="B30" s="27" t="s">
        <v>598</v>
      </c>
      <c r="C30" s="27">
        <v>1</v>
      </c>
    </row>
    <row r="31" spans="1:3" ht="12.75">
      <c r="A31" s="32">
        <v>25</v>
      </c>
      <c r="B31" s="27" t="s">
        <v>599</v>
      </c>
      <c r="C31" s="27">
        <v>1</v>
      </c>
    </row>
    <row r="33" spans="1:3" ht="12.75">
      <c r="A33" s="32">
        <v>26</v>
      </c>
      <c r="B33" s="27" t="s">
        <v>600</v>
      </c>
      <c r="C33" s="27">
        <v>9</v>
      </c>
    </row>
    <row r="34" spans="1:3" ht="12.75">
      <c r="A34" s="32">
        <v>27</v>
      </c>
      <c r="B34" s="27" t="s">
        <v>601</v>
      </c>
      <c r="C34" s="27">
        <v>4</v>
      </c>
    </row>
    <row r="36" spans="1:3" ht="12.75">
      <c r="A36" s="32">
        <v>28</v>
      </c>
      <c r="B36" s="27" t="s">
        <v>602</v>
      </c>
      <c r="C36" s="27">
        <f>25+15+15+2+4+24</f>
        <v>85</v>
      </c>
    </row>
    <row r="37" spans="1:3" ht="12.75">
      <c r="A37" s="32">
        <v>29</v>
      </c>
      <c r="B37" s="27" t="s">
        <v>603</v>
      </c>
      <c r="C37" s="27">
        <v>19</v>
      </c>
    </row>
    <row r="38" spans="1:3" ht="12.75">
      <c r="A38" s="32">
        <v>30</v>
      </c>
      <c r="B38" s="27" t="s">
        <v>604</v>
      </c>
      <c r="C38" s="27">
        <v>5</v>
      </c>
    </row>
    <row r="39" spans="1:3" ht="12.75">
      <c r="A39" s="32">
        <v>31</v>
      </c>
      <c r="B39" s="27" t="s">
        <v>605</v>
      </c>
      <c r="C39" s="27">
        <v>4</v>
      </c>
    </row>
    <row r="40" spans="1:3" ht="12.75">
      <c r="A40" s="32">
        <v>32</v>
      </c>
      <c r="B40" s="27" t="s">
        <v>606</v>
      </c>
      <c r="C40" s="27">
        <v>9</v>
      </c>
    </row>
    <row r="41" spans="1:3" ht="12.75">
      <c r="A41" s="32">
        <v>33</v>
      </c>
      <c r="B41" s="27" t="s">
        <v>607</v>
      </c>
      <c r="C41" s="27">
        <v>2</v>
      </c>
    </row>
    <row r="42" spans="1:3" ht="12.75">
      <c r="A42" s="32">
        <v>34</v>
      </c>
      <c r="B42" s="27" t="s">
        <v>603</v>
      </c>
      <c r="C42" s="27">
        <v>2</v>
      </c>
    </row>
    <row r="43" spans="1:3" ht="12.75">
      <c r="A43" s="32">
        <v>35</v>
      </c>
      <c r="B43" s="27" t="s">
        <v>608</v>
      </c>
      <c r="C43" s="27">
        <f>15+39</f>
        <v>54</v>
      </c>
    </row>
    <row r="44" spans="1:3" ht="12.75">
      <c r="A44" s="32">
        <v>36</v>
      </c>
      <c r="B44" s="27" t="s">
        <v>609</v>
      </c>
      <c r="C44" s="27">
        <v>4</v>
      </c>
    </row>
    <row r="45" spans="1:3" ht="12.75">
      <c r="A45" s="32">
        <v>37</v>
      </c>
      <c r="B45" s="27" t="s">
        <v>610</v>
      </c>
      <c r="C45" s="27">
        <v>3</v>
      </c>
    </row>
    <row r="47" spans="1:3" ht="12.75">
      <c r="A47" s="32">
        <v>38</v>
      </c>
      <c r="B47" s="27" t="s">
        <v>611</v>
      </c>
      <c r="C47" s="27">
        <v>38</v>
      </c>
    </row>
    <row r="48" spans="1:3" ht="12.75">
      <c r="A48" s="32">
        <v>39</v>
      </c>
      <c r="B48" s="27" t="s">
        <v>612</v>
      </c>
      <c r="C48" s="27">
        <f>9+21+1</f>
        <v>31</v>
      </c>
    </row>
    <row r="49" spans="1:3" ht="12.75">
      <c r="A49" s="32">
        <v>40</v>
      </c>
      <c r="B49" s="27" t="s">
        <v>613</v>
      </c>
      <c r="C49" s="27">
        <v>6</v>
      </c>
    </row>
    <row r="50" spans="1:3" ht="12.75">
      <c r="A50" s="32">
        <v>41</v>
      </c>
      <c r="B50" s="27" t="s">
        <v>614</v>
      </c>
      <c r="C50" s="27">
        <v>52</v>
      </c>
    </row>
    <row r="51" spans="1:3" ht="12.75">
      <c r="A51" s="32">
        <v>42</v>
      </c>
      <c r="B51" s="27" t="s">
        <v>615</v>
      </c>
      <c r="C51" s="27">
        <v>15</v>
      </c>
    </row>
    <row r="52" spans="1:3" ht="12.75">
      <c r="A52" s="32">
        <v>43</v>
      </c>
      <c r="B52" s="27" t="s">
        <v>616</v>
      </c>
      <c r="C52" s="27">
        <v>5</v>
      </c>
    </row>
    <row r="53" spans="1:3" ht="12.75">
      <c r="A53" s="32">
        <v>44</v>
      </c>
      <c r="B53" s="27" t="s">
        <v>617</v>
      </c>
      <c r="C53" s="27">
        <v>3</v>
      </c>
    </row>
    <row r="54" spans="1:3" ht="12.75">
      <c r="A54" s="32">
        <v>45</v>
      </c>
      <c r="B54" s="27" t="s">
        <v>618</v>
      </c>
      <c r="C54" s="27">
        <v>5</v>
      </c>
    </row>
    <row r="55" spans="1:3" ht="12.75">
      <c r="A55" s="32">
        <v>46</v>
      </c>
      <c r="B55" s="27" t="s">
        <v>619</v>
      </c>
      <c r="C55" s="27">
        <v>2</v>
      </c>
    </row>
    <row r="56" spans="1:3" ht="12.75">
      <c r="A56" s="32">
        <v>47</v>
      </c>
      <c r="B56" s="27" t="s">
        <v>620</v>
      </c>
      <c r="C56" s="27">
        <f>21+2</f>
        <v>23</v>
      </c>
    </row>
    <row r="57" spans="1:3" ht="12.75">
      <c r="A57" s="32">
        <v>48</v>
      </c>
      <c r="B57" s="27" t="s">
        <v>621</v>
      </c>
      <c r="C57" s="27">
        <v>13</v>
      </c>
    </row>
    <row r="58" spans="1:3" ht="12.75">
      <c r="A58" s="32">
        <v>49</v>
      </c>
      <c r="B58" s="27" t="s">
        <v>622</v>
      </c>
      <c r="C58" s="27">
        <v>2</v>
      </c>
    </row>
    <row r="59" spans="1:3" ht="12.75">
      <c r="A59" s="32">
        <v>50</v>
      </c>
      <c r="B59" s="27" t="s">
        <v>623</v>
      </c>
      <c r="C59" s="27">
        <v>25</v>
      </c>
    </row>
    <row r="60" spans="1:3" ht="12.75">
      <c r="A60" s="32">
        <v>51</v>
      </c>
      <c r="B60" s="27" t="s">
        <v>624</v>
      </c>
      <c r="C60" s="27">
        <v>9</v>
      </c>
    </row>
    <row r="61" spans="1:3" ht="12.75">
      <c r="A61" s="32">
        <v>52</v>
      </c>
      <c r="B61" s="27" t="s">
        <v>625</v>
      </c>
      <c r="C61" s="27">
        <f>43+90+2</f>
        <v>135</v>
      </c>
    </row>
    <row r="62" spans="1:3" ht="12.75">
      <c r="A62" s="32">
        <v>53</v>
      </c>
      <c r="B62" s="27" t="s">
        <v>626</v>
      </c>
      <c r="C62" s="27">
        <v>26</v>
      </c>
    </row>
    <row r="63" spans="1:3" ht="12.75">
      <c r="A63" s="32">
        <v>54</v>
      </c>
      <c r="B63" s="27" t="s">
        <v>627</v>
      </c>
      <c r="C63" s="27">
        <v>3</v>
      </c>
    </row>
    <row r="64" spans="1:3" ht="12.75">
      <c r="A64" s="32">
        <v>55</v>
      </c>
      <c r="B64" s="27" t="s">
        <v>628</v>
      </c>
      <c r="C64" s="27">
        <v>11</v>
      </c>
    </row>
    <row r="65" spans="1:3" ht="12.75">
      <c r="A65" s="32">
        <v>56</v>
      </c>
      <c r="B65" s="27" t="s">
        <v>629</v>
      </c>
      <c r="C65" s="27">
        <v>22</v>
      </c>
    </row>
    <row r="66" spans="1:3" ht="12.75">
      <c r="A66" s="32">
        <v>57</v>
      </c>
      <c r="B66" s="27" t="s">
        <v>630</v>
      </c>
      <c r="C66" s="27">
        <v>3</v>
      </c>
    </row>
    <row r="67" spans="1:3" ht="12.75">
      <c r="A67" s="32">
        <v>58</v>
      </c>
      <c r="B67" s="27" t="s">
        <v>631</v>
      </c>
      <c r="C67" s="27">
        <v>2</v>
      </c>
    </row>
    <row r="68" spans="1:3" ht="12.75">
      <c r="A68" s="32">
        <v>59</v>
      </c>
      <c r="B68" s="27" t="s">
        <v>632</v>
      </c>
      <c r="C68" s="27">
        <v>8</v>
      </c>
    </row>
    <row r="69" spans="1:3" ht="12.75">
      <c r="A69" s="32">
        <v>60</v>
      </c>
      <c r="B69" s="27" t="s">
        <v>633</v>
      </c>
      <c r="C69" s="27">
        <v>7</v>
      </c>
    </row>
    <row r="70" spans="1:3" ht="12.75">
      <c r="A70" s="32">
        <v>61</v>
      </c>
      <c r="B70" s="27" t="s">
        <v>634</v>
      </c>
      <c r="C70" s="27">
        <v>7</v>
      </c>
    </row>
    <row r="71" spans="1:3" ht="12.75">
      <c r="A71" s="32">
        <v>62</v>
      </c>
      <c r="B71" s="27" t="s">
        <v>635</v>
      </c>
      <c r="C71" s="27">
        <v>2</v>
      </c>
    </row>
    <row r="72" spans="1:3" ht="12.75">
      <c r="A72" s="32">
        <v>63</v>
      </c>
      <c r="B72" s="27" t="s">
        <v>636</v>
      </c>
      <c r="C72" s="27">
        <v>1</v>
      </c>
    </row>
    <row r="73" spans="1:3" ht="12.75">
      <c r="A73" s="32">
        <v>64</v>
      </c>
      <c r="B73" s="27" t="s">
        <v>637</v>
      </c>
      <c r="C73" s="27">
        <v>7</v>
      </c>
    </row>
    <row r="74" spans="1:3" ht="12.75">
      <c r="A74" s="32">
        <v>65</v>
      </c>
      <c r="B74" s="27" t="s">
        <v>638</v>
      </c>
      <c r="C74" s="27">
        <v>1</v>
      </c>
    </row>
    <row r="75" spans="1:3" ht="12.75">
      <c r="A75" s="32">
        <v>66</v>
      </c>
      <c r="B75" s="27" t="s">
        <v>639</v>
      </c>
      <c r="C75" s="27">
        <v>1</v>
      </c>
    </row>
    <row r="76" spans="1:3" ht="12.75">
      <c r="A76" s="32">
        <v>67</v>
      </c>
      <c r="B76" s="27" t="s">
        <v>640</v>
      </c>
      <c r="C76" s="27">
        <v>4</v>
      </c>
    </row>
    <row r="77" spans="1:3" ht="12.75">
      <c r="A77" s="32">
        <v>68</v>
      </c>
      <c r="B77" s="27" t="s">
        <v>641</v>
      </c>
      <c r="C77" s="27">
        <v>1</v>
      </c>
    </row>
    <row r="78" spans="1:3" ht="12.75">
      <c r="A78" s="32">
        <v>69</v>
      </c>
      <c r="B78" s="27" t="s">
        <v>642</v>
      </c>
      <c r="C78" s="27">
        <v>1</v>
      </c>
    </row>
    <row r="79" spans="1:3" ht="12.75">
      <c r="A79" s="32">
        <v>70</v>
      </c>
      <c r="B79" s="27" t="s">
        <v>643</v>
      </c>
      <c r="C79" s="27">
        <v>1</v>
      </c>
    </row>
    <row r="80" spans="1:3" ht="12.75">
      <c r="A80" s="32">
        <v>71</v>
      </c>
      <c r="B80" s="27" t="s">
        <v>644</v>
      </c>
      <c r="C80" s="27">
        <v>2</v>
      </c>
    </row>
    <row r="81" spans="1:3" ht="12.75">
      <c r="A81" s="32">
        <v>72</v>
      </c>
      <c r="B81" s="27" t="s">
        <v>645</v>
      </c>
      <c r="C81" s="27">
        <f>14+10</f>
        <v>24</v>
      </c>
    </row>
    <row r="82" spans="1:3" ht="12.75">
      <c r="A82" s="32">
        <v>73</v>
      </c>
      <c r="B82" s="27" t="s">
        <v>646</v>
      </c>
      <c r="C82" s="27">
        <v>4</v>
      </c>
    </row>
    <row r="83" spans="1:3" ht="12.75">
      <c r="A83" s="32">
        <v>74</v>
      </c>
      <c r="B83" s="27" t="s">
        <v>647</v>
      </c>
      <c r="C83" s="27">
        <v>3</v>
      </c>
    </row>
    <row r="84" spans="1:3" ht="12.75">
      <c r="A84" s="32">
        <v>75</v>
      </c>
      <c r="B84" s="27" t="s">
        <v>648</v>
      </c>
      <c r="C84" s="27">
        <f>20+15</f>
        <v>35</v>
      </c>
    </row>
    <row r="85" spans="1:3" ht="12.75">
      <c r="A85" s="32">
        <v>76</v>
      </c>
      <c r="B85" s="27" t="s">
        <v>649</v>
      </c>
      <c r="C85" s="27">
        <v>5</v>
      </c>
    </row>
    <row r="86" spans="1:3" ht="12.75">
      <c r="A86" s="32">
        <v>77</v>
      </c>
      <c r="B86" s="27" t="s">
        <v>650</v>
      </c>
      <c r="C86" s="27">
        <v>7</v>
      </c>
    </row>
    <row r="87" spans="1:3" ht="12.75">
      <c r="A87" s="32">
        <v>78</v>
      </c>
      <c r="B87" s="27" t="s">
        <v>651</v>
      </c>
      <c r="C87" s="27">
        <v>6</v>
      </c>
    </row>
    <row r="88" spans="1:3" ht="12.75">
      <c r="A88" s="32">
        <v>79</v>
      </c>
      <c r="B88" s="27" t="s">
        <v>652</v>
      </c>
      <c r="C88" s="27">
        <v>4</v>
      </c>
    </row>
    <row r="89" spans="1:3" ht="12.75">
      <c r="A89" s="32">
        <v>80</v>
      </c>
      <c r="B89" s="27" t="s">
        <v>653</v>
      </c>
      <c r="C89" s="27">
        <v>2</v>
      </c>
    </row>
    <row r="90" spans="1:3" ht="12.75">
      <c r="A90" s="32">
        <v>81</v>
      </c>
      <c r="B90" s="27" t="s">
        <v>654</v>
      </c>
      <c r="C90" s="27">
        <v>3</v>
      </c>
    </row>
    <row r="91" spans="1:3" ht="12.75">
      <c r="A91" s="32">
        <v>82</v>
      </c>
      <c r="B91" s="27" t="s">
        <v>655</v>
      </c>
      <c r="C91" s="27">
        <v>18</v>
      </c>
    </row>
    <row r="92" spans="1:3" ht="12.75">
      <c r="A92" s="32">
        <v>83</v>
      </c>
      <c r="B92" s="27" t="s">
        <v>656</v>
      </c>
      <c r="C92" s="27">
        <v>1</v>
      </c>
    </row>
    <row r="93" spans="1:3" ht="12.75">
      <c r="A93" s="32">
        <v>84</v>
      </c>
      <c r="B93" s="27" t="s">
        <v>657</v>
      </c>
      <c r="C93" s="27">
        <v>1</v>
      </c>
    </row>
    <row r="94" spans="1:3" ht="12.75">
      <c r="A94" s="32">
        <v>85</v>
      </c>
      <c r="B94" s="27" t="s">
        <v>658</v>
      </c>
      <c r="C94" s="27">
        <v>1</v>
      </c>
    </row>
    <row r="95" spans="1:3" ht="12.75">
      <c r="A95" s="32">
        <v>86</v>
      </c>
      <c r="B95" s="27" t="s">
        <v>659</v>
      </c>
      <c r="C95" s="27">
        <f>4+2+13+6</f>
        <v>25</v>
      </c>
    </row>
    <row r="96" spans="1:3" ht="12.75">
      <c r="A96" s="32">
        <v>87</v>
      </c>
      <c r="B96" s="27" t="s">
        <v>660</v>
      </c>
      <c r="C96" s="27">
        <f>10+1+2</f>
        <v>13</v>
      </c>
    </row>
    <row r="97" spans="1:3" ht="12.75">
      <c r="A97" s="32">
        <v>88</v>
      </c>
      <c r="B97" s="42" t="s">
        <v>661</v>
      </c>
      <c r="C97" s="27">
        <v>7</v>
      </c>
    </row>
    <row r="98" spans="1:3" ht="12.75">
      <c r="A98" s="32">
        <v>89</v>
      </c>
      <c r="B98" s="27" t="s">
        <v>662</v>
      </c>
      <c r="C98" s="27">
        <v>2</v>
      </c>
    </row>
    <row r="99" spans="1:3" ht="12.75">
      <c r="A99" s="32">
        <v>90</v>
      </c>
      <c r="B99" s="27" t="s">
        <v>663</v>
      </c>
      <c r="C99" s="27">
        <v>2</v>
      </c>
    </row>
    <row r="100" spans="1:3" ht="12.75">
      <c r="A100" s="32">
        <v>91</v>
      </c>
      <c r="B100" s="27" t="s">
        <v>653</v>
      </c>
      <c r="C100" s="27">
        <v>3</v>
      </c>
    </row>
    <row r="101" spans="1:3" ht="12.75">
      <c r="A101" s="32">
        <v>92</v>
      </c>
      <c r="B101" s="27" t="s">
        <v>664</v>
      </c>
      <c r="C101" s="27">
        <v>2</v>
      </c>
    </row>
    <row r="102" spans="1:3" ht="12.75">
      <c r="A102" s="32">
        <v>93</v>
      </c>
      <c r="B102" s="27" t="s">
        <v>665</v>
      </c>
      <c r="C102" s="27">
        <v>5</v>
      </c>
    </row>
    <row r="103" spans="1:3" ht="12.75">
      <c r="A103" s="32">
        <v>94</v>
      </c>
      <c r="B103" s="27" t="s">
        <v>666</v>
      </c>
      <c r="C103" s="27">
        <v>1</v>
      </c>
    </row>
    <row r="104" spans="1:3" ht="12.75">
      <c r="A104" s="32">
        <v>95</v>
      </c>
      <c r="B104" s="27" t="s">
        <v>667</v>
      </c>
      <c r="C104" s="27">
        <v>4</v>
      </c>
    </row>
    <row r="105" spans="1:3" ht="12.75">
      <c r="A105" s="32">
        <v>96</v>
      </c>
      <c r="B105" s="27" t="s">
        <v>668</v>
      </c>
      <c r="C105" s="27">
        <v>2</v>
      </c>
    </row>
    <row r="106" spans="1:3" ht="12.75">
      <c r="A106" s="32">
        <v>97</v>
      </c>
      <c r="B106" s="27" t="s">
        <v>669</v>
      </c>
      <c r="C106" s="27">
        <v>2</v>
      </c>
    </row>
    <row r="107" spans="1:3" ht="12.75">
      <c r="A107" s="32">
        <v>98</v>
      </c>
      <c r="B107" s="27" t="s">
        <v>670</v>
      </c>
      <c r="C107" s="27">
        <v>2</v>
      </c>
    </row>
    <row r="108" spans="1:3" ht="12.75">
      <c r="A108" s="32">
        <v>99</v>
      </c>
      <c r="B108" s="27" t="s">
        <v>671</v>
      </c>
      <c r="C108" s="27">
        <v>1</v>
      </c>
    </row>
    <row r="109" spans="1:3" ht="12.75">
      <c r="A109" s="32">
        <v>100</v>
      </c>
      <c r="B109" s="27" t="s">
        <v>672</v>
      </c>
      <c r="C109" s="27">
        <v>1</v>
      </c>
    </row>
    <row r="110" spans="1:3" ht="12.75">
      <c r="A110" s="32">
        <v>101</v>
      </c>
      <c r="B110" s="27" t="s">
        <v>673</v>
      </c>
      <c r="C110" s="27">
        <v>1</v>
      </c>
    </row>
    <row r="111" spans="1:3" ht="12.75">
      <c r="A111" s="32">
        <v>102</v>
      </c>
      <c r="B111" s="27" t="s">
        <v>674</v>
      </c>
      <c r="C111" s="27">
        <v>5</v>
      </c>
    </row>
    <row r="112" spans="1:3" ht="12.75">
      <c r="A112" s="32">
        <v>103</v>
      </c>
      <c r="B112" s="27" t="s">
        <v>675</v>
      </c>
      <c r="C112" s="27">
        <v>4</v>
      </c>
    </row>
    <row r="113" spans="1:3" ht="12.75">
      <c r="A113" s="32">
        <v>104</v>
      </c>
      <c r="B113" s="27" t="s">
        <v>676</v>
      </c>
      <c r="C113" s="27">
        <v>4</v>
      </c>
    </row>
    <row r="114" spans="1:3" ht="12.75">
      <c r="A114" s="32">
        <v>105</v>
      </c>
      <c r="B114" s="27" t="s">
        <v>677</v>
      </c>
      <c r="C114" s="27">
        <v>3</v>
      </c>
    </row>
    <row r="115" spans="1:3" ht="12.75">
      <c r="A115" s="32">
        <v>106</v>
      </c>
      <c r="B115" s="27" t="s">
        <v>636</v>
      </c>
      <c r="C115" s="27">
        <v>1</v>
      </c>
    </row>
    <row r="116" spans="1:3" ht="12.75">
      <c r="A116" s="32">
        <v>107</v>
      </c>
      <c r="B116" s="27" t="s">
        <v>678</v>
      </c>
      <c r="C116" s="27">
        <v>7</v>
      </c>
    </row>
    <row r="117" spans="1:3" ht="12.75">
      <c r="A117" s="32">
        <v>108</v>
      </c>
      <c r="B117" s="27" t="s">
        <v>679</v>
      </c>
      <c r="C117" s="27">
        <v>11</v>
      </c>
    </row>
    <row r="118" spans="1:3" ht="12.75">
      <c r="A118" s="32">
        <v>109</v>
      </c>
      <c r="B118" s="27" t="s">
        <v>674</v>
      </c>
      <c r="C118" s="27">
        <v>3</v>
      </c>
    </row>
    <row r="119" spans="1:3" ht="12.75">
      <c r="A119" s="32">
        <v>110</v>
      </c>
      <c r="B119" s="27" t="s">
        <v>680</v>
      </c>
      <c r="C119" s="27">
        <v>7</v>
      </c>
    </row>
    <row r="120" spans="1:3" ht="12.75">
      <c r="A120" s="32">
        <v>111</v>
      </c>
      <c r="B120" s="27" t="s">
        <v>681</v>
      </c>
      <c r="C120" s="27">
        <v>4</v>
      </c>
    </row>
    <row r="121" spans="1:3" ht="12.75">
      <c r="A121" s="32">
        <v>112</v>
      </c>
      <c r="B121" s="27" t="s">
        <v>682</v>
      </c>
      <c r="C121" s="27">
        <v>2</v>
      </c>
    </row>
    <row r="122" spans="1:3" ht="12.75">
      <c r="A122" s="32">
        <v>113</v>
      </c>
      <c r="B122" s="27" t="s">
        <v>625</v>
      </c>
      <c r="C122" s="27">
        <v>1</v>
      </c>
    </row>
    <row r="123" spans="1:3" ht="12.75">
      <c r="A123" s="32">
        <v>114</v>
      </c>
      <c r="B123" s="27" t="s">
        <v>683</v>
      </c>
      <c r="C123" s="27">
        <v>3</v>
      </c>
    </row>
    <row r="124" spans="1:3" ht="12.75">
      <c r="A124" s="32">
        <v>115</v>
      </c>
      <c r="B124" s="27" t="s">
        <v>684</v>
      </c>
      <c r="C124" s="27">
        <v>1</v>
      </c>
    </row>
    <row r="125" spans="1:3" ht="12.75">
      <c r="A125" s="32">
        <v>116</v>
      </c>
      <c r="B125" s="27" t="s">
        <v>685</v>
      </c>
      <c r="C125" s="27">
        <v>1</v>
      </c>
    </row>
    <row r="126" spans="1:3" ht="12.75">
      <c r="A126" s="32">
        <v>117</v>
      </c>
      <c r="B126" s="27" t="s">
        <v>686</v>
      </c>
      <c r="C126" s="27">
        <v>3</v>
      </c>
    </row>
    <row r="127" spans="1:3" ht="12.75">
      <c r="A127" s="32">
        <v>118</v>
      </c>
      <c r="B127" s="27" t="s">
        <v>687</v>
      </c>
      <c r="C127" s="27">
        <v>1</v>
      </c>
    </row>
    <row r="128" spans="1:3" ht="12.75">
      <c r="A128" s="32">
        <v>119</v>
      </c>
      <c r="B128" s="27" t="s">
        <v>674</v>
      </c>
      <c r="C128" s="27">
        <v>5</v>
      </c>
    </row>
    <row r="129" spans="1:3" ht="12.75">
      <c r="A129" s="32">
        <v>120</v>
      </c>
      <c r="B129" s="27" t="s">
        <v>688</v>
      </c>
      <c r="C129" s="27">
        <v>4</v>
      </c>
    </row>
    <row r="130" spans="1:3" ht="12.75">
      <c r="A130" s="32">
        <v>121</v>
      </c>
      <c r="B130" s="27" t="s">
        <v>689</v>
      </c>
      <c r="C130" s="27">
        <v>3</v>
      </c>
    </row>
    <row r="131" spans="1:3" ht="12.75">
      <c r="A131" s="32">
        <v>122</v>
      </c>
      <c r="B131" s="27" t="s">
        <v>690</v>
      </c>
      <c r="C131" s="27">
        <f>40+48</f>
        <v>88</v>
      </c>
    </row>
    <row r="132" spans="1:3" ht="12.75">
      <c r="A132" s="32">
        <v>123</v>
      </c>
      <c r="B132" s="27" t="s">
        <v>691</v>
      </c>
      <c r="C132" s="27">
        <v>6</v>
      </c>
    </row>
    <row r="133" spans="1:3" ht="12.75">
      <c r="A133" s="32">
        <v>124</v>
      </c>
      <c r="B133" s="27" t="s">
        <v>692</v>
      </c>
      <c r="C133" s="27">
        <v>2</v>
      </c>
    </row>
    <row r="134" spans="1:3" ht="12.75">
      <c r="A134" s="32">
        <v>125</v>
      </c>
      <c r="B134" s="27" t="s">
        <v>662</v>
      </c>
      <c r="C134" s="27">
        <v>5</v>
      </c>
    </row>
    <row r="135" spans="1:3" ht="12.75">
      <c r="A135" s="32">
        <v>126</v>
      </c>
      <c r="B135" s="27" t="s">
        <v>641</v>
      </c>
      <c r="C135" s="27">
        <v>9</v>
      </c>
    </row>
    <row r="136" spans="1:3" ht="12.75">
      <c r="A136" s="32">
        <v>127</v>
      </c>
      <c r="B136" s="27" t="s">
        <v>693</v>
      </c>
      <c r="C136" s="27">
        <v>1</v>
      </c>
    </row>
    <row r="137" spans="1:3" ht="12.75">
      <c r="A137" s="32">
        <v>128</v>
      </c>
      <c r="B137" s="27" t="s">
        <v>636</v>
      </c>
      <c r="C137" s="27">
        <v>1</v>
      </c>
    </row>
    <row r="138" spans="1:3" ht="12.75">
      <c r="A138" s="32">
        <v>129</v>
      </c>
      <c r="B138" s="27" t="s">
        <v>694</v>
      </c>
      <c r="C138" s="27">
        <v>3</v>
      </c>
    </row>
    <row r="139" spans="1:3" ht="12.75">
      <c r="A139" s="32">
        <v>130</v>
      </c>
      <c r="B139" s="27" t="s">
        <v>695</v>
      </c>
      <c r="C139" s="27">
        <v>4</v>
      </c>
    </row>
    <row r="140" spans="1:3" ht="12.75">
      <c r="A140" s="32">
        <v>131</v>
      </c>
      <c r="B140" s="27" t="s">
        <v>696</v>
      </c>
      <c r="C140" s="27">
        <v>4</v>
      </c>
    </row>
    <row r="141" spans="1:3" ht="12.75">
      <c r="A141" s="32">
        <v>132</v>
      </c>
      <c r="B141" s="27" t="s">
        <v>697</v>
      </c>
      <c r="C141" s="27">
        <v>4</v>
      </c>
    </row>
    <row r="142" spans="1:3" ht="12.75">
      <c r="A142" s="32">
        <v>133</v>
      </c>
      <c r="B142" s="27" t="s">
        <v>698</v>
      </c>
      <c r="C142" s="27">
        <v>3</v>
      </c>
    </row>
    <row r="143" spans="1:3" ht="12.75">
      <c r="A143" s="32">
        <v>134</v>
      </c>
      <c r="B143" s="27" t="s">
        <v>699</v>
      </c>
      <c r="C143" s="27">
        <v>5</v>
      </c>
    </row>
    <row r="144" spans="1:3" ht="12.75">
      <c r="A144" s="32">
        <v>135</v>
      </c>
      <c r="B144" s="27" t="s">
        <v>680</v>
      </c>
      <c r="C144" s="27">
        <v>1</v>
      </c>
    </row>
    <row r="145" spans="1:3" ht="12.75">
      <c r="A145" s="32">
        <v>136</v>
      </c>
      <c r="B145" s="27" t="s">
        <v>632</v>
      </c>
      <c r="C145" s="27">
        <v>1</v>
      </c>
    </row>
    <row r="146" spans="1:3" ht="12.75">
      <c r="A146" s="32">
        <v>137</v>
      </c>
      <c r="B146" s="27" t="s">
        <v>641</v>
      </c>
      <c r="C146" s="27">
        <v>1</v>
      </c>
    </row>
  </sheetData>
  <sheetProtection/>
  <mergeCells count="2">
    <mergeCell ref="A1:C1"/>
    <mergeCell ref="A3:C3"/>
  </mergeCells>
  <printOptions gridLines="1" horizontalCentered="1"/>
  <pageMargins left="0.2362204724409449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70" sqref="F70"/>
    </sheetView>
  </sheetViews>
  <sheetFormatPr defaultColWidth="9.140625" defaultRowHeight="15"/>
  <cols>
    <col min="1" max="1" width="9.140625" style="27" customWidth="1"/>
    <col min="2" max="2" width="9.140625" style="32" customWidth="1"/>
    <col min="3" max="3" width="72.7109375" style="27" customWidth="1"/>
    <col min="4" max="16384" width="9.140625" style="27" customWidth="1"/>
  </cols>
  <sheetData>
    <row r="1" spans="2:3" ht="23.25">
      <c r="B1" s="105" t="s">
        <v>0</v>
      </c>
      <c r="C1" s="105"/>
    </row>
    <row r="2" spans="2:3" ht="23.25">
      <c r="B2" s="36"/>
      <c r="C2" s="36"/>
    </row>
    <row r="3" spans="1:3" ht="20.25">
      <c r="A3" s="51" t="s">
        <v>700</v>
      </c>
      <c r="B3" s="106" t="s">
        <v>701</v>
      </c>
      <c r="C3" s="106"/>
    </row>
    <row r="5" spans="1:4" s="30" customFormat="1" ht="12.75">
      <c r="A5" s="30" t="s">
        <v>419</v>
      </c>
      <c r="B5" s="31" t="s">
        <v>420</v>
      </c>
      <c r="C5" s="31" t="s">
        <v>421</v>
      </c>
      <c r="D5" s="50" t="s">
        <v>4</v>
      </c>
    </row>
    <row r="7" spans="1:4" ht="12.75">
      <c r="A7" s="32">
        <v>1</v>
      </c>
      <c r="B7" s="32">
        <v>1</v>
      </c>
      <c r="C7" s="27" t="s">
        <v>702</v>
      </c>
      <c r="D7" s="27">
        <v>3</v>
      </c>
    </row>
    <row r="8" spans="1:4" ht="12.75">
      <c r="A8" s="32">
        <v>2</v>
      </c>
      <c r="B8" s="32">
        <v>2</v>
      </c>
      <c r="C8" s="27" t="s">
        <v>703</v>
      </c>
      <c r="D8" s="27">
        <v>1</v>
      </c>
    </row>
    <row r="9" spans="1:4" ht="12.75">
      <c r="A9" s="32">
        <v>3</v>
      </c>
      <c r="B9" s="32">
        <v>3</v>
      </c>
      <c r="C9" s="27" t="s">
        <v>704</v>
      </c>
      <c r="D9" s="27">
        <v>1</v>
      </c>
    </row>
    <row r="10" spans="1:4" ht="12.75">
      <c r="A10" s="32">
        <v>4</v>
      </c>
      <c r="B10" s="32">
        <v>4</v>
      </c>
      <c r="C10" s="27" t="s">
        <v>705</v>
      </c>
      <c r="D10" s="27">
        <v>1</v>
      </c>
    </row>
    <row r="11" spans="1:4" ht="12.75">
      <c r="A11" s="32">
        <v>5</v>
      </c>
      <c r="B11" s="32">
        <v>5</v>
      </c>
      <c r="C11" s="27" t="s">
        <v>706</v>
      </c>
      <c r="D11" s="27">
        <v>1</v>
      </c>
    </row>
    <row r="12" spans="1:4" ht="14.25">
      <c r="A12" s="32">
        <v>6</v>
      </c>
      <c r="B12" s="32">
        <v>6</v>
      </c>
      <c r="C12" s="27" t="s">
        <v>707</v>
      </c>
      <c r="D12" s="27">
        <v>1</v>
      </c>
    </row>
    <row r="13" spans="1:4" ht="14.25">
      <c r="A13" s="32">
        <v>7</v>
      </c>
      <c r="B13" s="32">
        <v>7</v>
      </c>
      <c r="C13" s="27" t="s">
        <v>708</v>
      </c>
      <c r="D13" s="27">
        <v>1</v>
      </c>
    </row>
    <row r="14" spans="1:4" ht="12.75">
      <c r="A14" s="32">
        <v>8</v>
      </c>
      <c r="B14" s="32">
        <v>9</v>
      </c>
      <c r="C14" s="27" t="s">
        <v>709</v>
      </c>
      <c r="D14" s="27">
        <v>1</v>
      </c>
    </row>
    <row r="15" spans="1:4" ht="12.75">
      <c r="A15" s="32">
        <v>9</v>
      </c>
      <c r="B15" s="32">
        <v>10</v>
      </c>
      <c r="C15" s="27" t="s">
        <v>710</v>
      </c>
      <c r="D15" s="27">
        <v>1</v>
      </c>
    </row>
    <row r="16" spans="1:4" ht="12.75">
      <c r="A16" s="32">
        <v>10</v>
      </c>
      <c r="B16" s="32">
        <v>11</v>
      </c>
      <c r="C16" s="27" t="s">
        <v>711</v>
      </c>
      <c r="D16" s="27">
        <v>1</v>
      </c>
    </row>
    <row r="17" spans="1:4" ht="12.75">
      <c r="A17" s="32">
        <v>11</v>
      </c>
      <c r="B17" s="32">
        <v>12</v>
      </c>
      <c r="C17" s="27" t="s">
        <v>712</v>
      </c>
      <c r="D17" s="27">
        <v>1</v>
      </c>
    </row>
    <row r="18" spans="1:4" ht="12.75">
      <c r="A18" s="32">
        <v>12</v>
      </c>
      <c r="B18" s="32">
        <v>13</v>
      </c>
      <c r="C18" s="27" t="s">
        <v>713</v>
      </c>
      <c r="D18" s="27">
        <v>1</v>
      </c>
    </row>
    <row r="19" spans="1:4" ht="12.75">
      <c r="A19" s="32">
        <v>13</v>
      </c>
      <c r="B19" s="32">
        <v>14</v>
      </c>
      <c r="C19" s="27" t="s">
        <v>714</v>
      </c>
      <c r="D19" s="27">
        <v>1</v>
      </c>
    </row>
    <row r="20" spans="1:4" ht="12.75">
      <c r="A20" s="32">
        <v>14</v>
      </c>
      <c r="B20" s="32">
        <v>15</v>
      </c>
      <c r="C20" s="27" t="s">
        <v>715</v>
      </c>
      <c r="D20" s="27">
        <v>1</v>
      </c>
    </row>
    <row r="21" spans="1:4" ht="12.75">
      <c r="A21" s="32">
        <v>15</v>
      </c>
      <c r="B21" s="32">
        <v>16</v>
      </c>
      <c r="C21" s="27" t="s">
        <v>716</v>
      </c>
      <c r="D21" s="27">
        <v>1</v>
      </c>
    </row>
    <row r="22" spans="1:4" ht="12.75">
      <c r="A22" s="32">
        <v>16</v>
      </c>
      <c r="B22" s="32">
        <v>17</v>
      </c>
      <c r="C22" s="27" t="s">
        <v>717</v>
      </c>
      <c r="D22" s="27">
        <v>1</v>
      </c>
    </row>
    <row r="23" spans="1:4" ht="12.75">
      <c r="A23" s="32">
        <v>17</v>
      </c>
      <c r="B23" s="32">
        <v>18</v>
      </c>
      <c r="C23" s="27" t="s">
        <v>718</v>
      </c>
      <c r="D23" s="27">
        <v>1</v>
      </c>
    </row>
    <row r="24" spans="1:4" ht="12.75">
      <c r="A24" s="32">
        <v>18</v>
      </c>
      <c r="B24" s="32">
        <v>19</v>
      </c>
      <c r="C24" s="27" t="s">
        <v>719</v>
      </c>
      <c r="D24" s="27">
        <v>1</v>
      </c>
    </row>
    <row r="25" spans="1:4" ht="12.75">
      <c r="A25" s="32">
        <v>19</v>
      </c>
      <c r="B25" s="32">
        <v>20</v>
      </c>
      <c r="C25" s="27" t="s">
        <v>720</v>
      </c>
      <c r="D25" s="27">
        <v>1</v>
      </c>
    </row>
    <row r="26" spans="1:4" ht="12.75">
      <c r="A26" s="32">
        <v>20</v>
      </c>
      <c r="B26" s="32">
        <v>23</v>
      </c>
      <c r="C26" s="27" t="s">
        <v>721</v>
      </c>
      <c r="D26" s="27">
        <v>1</v>
      </c>
    </row>
    <row r="27" spans="1:4" ht="12.75">
      <c r="A27" s="32">
        <v>21</v>
      </c>
      <c r="B27" s="32">
        <v>24</v>
      </c>
      <c r="C27" s="27" t="s">
        <v>722</v>
      </c>
      <c r="D27" s="27">
        <v>1</v>
      </c>
    </row>
    <row r="28" spans="1:4" ht="12.75">
      <c r="A28" s="32">
        <v>22</v>
      </c>
      <c r="B28" s="32">
        <v>25</v>
      </c>
      <c r="C28" s="27" t="s">
        <v>723</v>
      </c>
      <c r="D28" s="27">
        <v>1</v>
      </c>
    </row>
    <row r="29" spans="1:4" ht="12.75">
      <c r="A29" s="32">
        <v>23</v>
      </c>
      <c r="B29" s="32">
        <v>26</v>
      </c>
      <c r="C29" s="27" t="s">
        <v>724</v>
      </c>
      <c r="D29" s="27">
        <v>1</v>
      </c>
    </row>
    <row r="30" spans="1:4" ht="12.75">
      <c r="A30" s="32">
        <v>24</v>
      </c>
      <c r="B30" s="32">
        <v>27</v>
      </c>
      <c r="C30" s="27" t="s">
        <v>725</v>
      </c>
      <c r="D30" s="27">
        <v>1</v>
      </c>
    </row>
    <row r="31" spans="1:4" ht="12.75">
      <c r="A31" s="32">
        <v>25</v>
      </c>
      <c r="B31" s="32">
        <v>28</v>
      </c>
      <c r="C31" s="27" t="s">
        <v>726</v>
      </c>
      <c r="D31" s="27">
        <v>1</v>
      </c>
    </row>
    <row r="32" spans="1:4" ht="12.75">
      <c r="A32" s="32">
        <v>26</v>
      </c>
      <c r="B32" s="32">
        <v>29</v>
      </c>
      <c r="C32" s="27" t="s">
        <v>727</v>
      </c>
      <c r="D32" s="27">
        <v>1</v>
      </c>
    </row>
    <row r="33" spans="1:3" ht="12.75">
      <c r="A33" s="32">
        <v>27</v>
      </c>
      <c r="B33" s="32">
        <v>30</v>
      </c>
      <c r="C33" s="27" t="s">
        <v>728</v>
      </c>
    </row>
    <row r="34" spans="1:4" ht="12.75">
      <c r="A34" s="32">
        <v>28</v>
      </c>
      <c r="B34" s="32">
        <v>31</v>
      </c>
      <c r="C34" s="27" t="s">
        <v>729</v>
      </c>
      <c r="D34" s="27">
        <v>1</v>
      </c>
    </row>
    <row r="35" spans="1:4" ht="12.75">
      <c r="A35" s="32">
        <v>29</v>
      </c>
      <c r="B35" s="32">
        <v>32</v>
      </c>
      <c r="C35" s="27" t="s">
        <v>730</v>
      </c>
      <c r="D35" s="27">
        <v>1</v>
      </c>
    </row>
    <row r="36" spans="1:4" ht="12.75">
      <c r="A36" s="32">
        <v>30</v>
      </c>
      <c r="B36" s="32">
        <v>33</v>
      </c>
      <c r="C36" s="27" t="s">
        <v>731</v>
      </c>
      <c r="D36" s="27">
        <v>6</v>
      </c>
    </row>
    <row r="37" spans="1:4" ht="12.75">
      <c r="A37" s="32">
        <v>31</v>
      </c>
      <c r="B37" s="32">
        <v>35</v>
      </c>
      <c r="C37" s="27" t="s">
        <v>732</v>
      </c>
      <c r="D37" s="27">
        <v>4</v>
      </c>
    </row>
    <row r="38" spans="1:4" ht="12.75">
      <c r="A38" s="32">
        <v>32</v>
      </c>
      <c r="B38" s="32">
        <v>37</v>
      </c>
      <c r="C38" s="27" t="s">
        <v>733</v>
      </c>
      <c r="D38" s="27">
        <v>1</v>
      </c>
    </row>
    <row r="39" spans="1:4" ht="12.75">
      <c r="A39" s="32">
        <v>33</v>
      </c>
      <c r="B39" s="32">
        <v>38</v>
      </c>
      <c r="C39" s="27" t="s">
        <v>734</v>
      </c>
      <c r="D39" s="27">
        <v>1</v>
      </c>
    </row>
    <row r="40" spans="1:4" ht="12.75">
      <c r="A40" s="32">
        <v>34</v>
      </c>
      <c r="B40" s="32">
        <v>40</v>
      </c>
      <c r="C40" s="27" t="s">
        <v>735</v>
      </c>
      <c r="D40" s="27">
        <v>1</v>
      </c>
    </row>
    <row r="41" spans="1:4" ht="12.75">
      <c r="A41" s="32">
        <v>35</v>
      </c>
      <c r="B41" s="32">
        <v>41</v>
      </c>
      <c r="C41" s="27" t="s">
        <v>736</v>
      </c>
      <c r="D41" s="27">
        <v>1</v>
      </c>
    </row>
    <row r="42" spans="1:4" ht="12.75">
      <c r="A42" s="32">
        <v>36</v>
      </c>
      <c r="B42" s="32">
        <v>42</v>
      </c>
      <c r="C42" s="27" t="s">
        <v>737</v>
      </c>
      <c r="D42" s="27">
        <v>1</v>
      </c>
    </row>
    <row r="43" spans="1:4" ht="12.75">
      <c r="A43" s="32">
        <v>37</v>
      </c>
      <c r="B43" s="32">
        <v>43</v>
      </c>
      <c r="C43" s="27" t="s">
        <v>738</v>
      </c>
      <c r="D43" s="27">
        <v>4</v>
      </c>
    </row>
    <row r="44" spans="1:4" ht="12.75">
      <c r="A44" s="32">
        <v>38</v>
      </c>
      <c r="B44" s="32">
        <v>44</v>
      </c>
      <c r="C44" s="27" t="s">
        <v>739</v>
      </c>
      <c r="D44" s="27">
        <v>1</v>
      </c>
    </row>
    <row r="45" spans="1:4" ht="12.75">
      <c r="A45" s="32">
        <v>39</v>
      </c>
      <c r="B45" s="32">
        <v>45</v>
      </c>
      <c r="C45" s="27" t="s">
        <v>740</v>
      </c>
      <c r="D45" s="27">
        <v>1</v>
      </c>
    </row>
    <row r="46" spans="1:4" ht="12.75">
      <c r="A46" s="32">
        <v>40</v>
      </c>
      <c r="B46" s="32">
        <v>46</v>
      </c>
      <c r="C46" s="27" t="s">
        <v>741</v>
      </c>
      <c r="D46" s="27">
        <v>1</v>
      </c>
    </row>
    <row r="47" spans="1:4" ht="12.75">
      <c r="A47" s="32">
        <v>41</v>
      </c>
      <c r="B47" s="32">
        <v>47</v>
      </c>
      <c r="C47" s="27" t="s">
        <v>742</v>
      </c>
      <c r="D47" s="27">
        <v>1</v>
      </c>
    </row>
    <row r="48" spans="1:4" ht="12.75">
      <c r="A48" s="32">
        <v>42</v>
      </c>
      <c r="B48" s="32">
        <v>48</v>
      </c>
      <c r="C48" s="27" t="s">
        <v>743</v>
      </c>
      <c r="D48" s="27">
        <v>2</v>
      </c>
    </row>
    <row r="49" spans="1:4" ht="12.75">
      <c r="A49" s="32">
        <v>43</v>
      </c>
      <c r="B49" s="32">
        <v>49</v>
      </c>
      <c r="C49" s="27" t="s">
        <v>744</v>
      </c>
      <c r="D49" s="27">
        <v>2</v>
      </c>
    </row>
    <row r="50" spans="1:4" ht="12.75">
      <c r="A50" s="32">
        <v>44</v>
      </c>
      <c r="B50" s="32">
        <v>50</v>
      </c>
      <c r="C50" s="27" t="s">
        <v>745</v>
      </c>
      <c r="D50" s="27">
        <v>3</v>
      </c>
    </row>
    <row r="51" spans="1:4" ht="12.75">
      <c r="A51" s="32">
        <v>45</v>
      </c>
      <c r="B51" s="32">
        <v>51</v>
      </c>
      <c r="C51" s="27" t="s">
        <v>746</v>
      </c>
      <c r="D51" s="27">
        <v>5</v>
      </c>
    </row>
    <row r="52" spans="1:4" ht="12.75">
      <c r="A52" s="32">
        <v>46</v>
      </c>
      <c r="B52" s="32">
        <v>52</v>
      </c>
      <c r="C52" s="27" t="s">
        <v>747</v>
      </c>
      <c r="D52" s="27">
        <v>4</v>
      </c>
    </row>
    <row r="53" spans="1:4" ht="12.75">
      <c r="A53" s="32">
        <v>47</v>
      </c>
      <c r="B53" s="32">
        <v>55</v>
      </c>
      <c r="C53" s="27" t="s">
        <v>748</v>
      </c>
      <c r="D53" s="27">
        <v>2</v>
      </c>
    </row>
    <row r="54" spans="1:4" ht="12.75">
      <c r="A54" s="32">
        <v>48</v>
      </c>
      <c r="B54" s="32">
        <v>56</v>
      </c>
      <c r="C54" s="27" t="s">
        <v>749</v>
      </c>
      <c r="D54" s="27">
        <v>1</v>
      </c>
    </row>
    <row r="55" spans="1:4" ht="12.75">
      <c r="A55" s="32">
        <v>49</v>
      </c>
      <c r="B55" s="32">
        <v>57</v>
      </c>
      <c r="C55" s="27" t="s">
        <v>750</v>
      </c>
      <c r="D55" s="27">
        <v>1</v>
      </c>
    </row>
    <row r="56" spans="1:4" ht="12.75">
      <c r="A56" s="32">
        <v>50</v>
      </c>
      <c r="B56" s="32">
        <v>58</v>
      </c>
      <c r="C56" s="27" t="s">
        <v>751</v>
      </c>
      <c r="D56" s="27">
        <v>1</v>
      </c>
    </row>
    <row r="57" spans="1:4" ht="12.75">
      <c r="A57" s="32">
        <v>51</v>
      </c>
      <c r="B57" s="32">
        <v>59</v>
      </c>
      <c r="C57" s="27" t="s">
        <v>752</v>
      </c>
      <c r="D57" s="27">
        <v>1</v>
      </c>
    </row>
    <row r="58" spans="1:4" ht="12.75">
      <c r="A58" s="32">
        <v>52</v>
      </c>
      <c r="B58" s="32">
        <v>60</v>
      </c>
      <c r="C58" s="27" t="s">
        <v>753</v>
      </c>
      <c r="D58" s="27">
        <v>1</v>
      </c>
    </row>
    <row r="59" spans="1:4" ht="12.75">
      <c r="A59" s="32">
        <v>53</v>
      </c>
      <c r="B59" s="32">
        <v>61</v>
      </c>
      <c r="C59" s="27" t="s">
        <v>754</v>
      </c>
      <c r="D59" s="27">
        <v>1</v>
      </c>
    </row>
    <row r="60" spans="1:4" ht="12.75">
      <c r="A60" s="32">
        <v>54</v>
      </c>
      <c r="B60" s="32">
        <v>62</v>
      </c>
      <c r="C60" s="27" t="s">
        <v>755</v>
      </c>
      <c r="D60" s="27">
        <v>1</v>
      </c>
    </row>
    <row r="61" spans="1:4" ht="12.75">
      <c r="A61" s="32">
        <v>55</v>
      </c>
      <c r="B61" s="32">
        <v>63</v>
      </c>
      <c r="C61" s="27" t="s">
        <v>756</v>
      </c>
      <c r="D61" s="27">
        <v>4</v>
      </c>
    </row>
    <row r="62" spans="1:4" ht="12.75">
      <c r="A62" s="32">
        <v>56</v>
      </c>
      <c r="B62" s="32">
        <v>64</v>
      </c>
      <c r="C62" s="27" t="s">
        <v>757</v>
      </c>
      <c r="D62" s="27">
        <v>1</v>
      </c>
    </row>
    <row r="63" spans="1:4" ht="12.75">
      <c r="A63" s="32">
        <v>57</v>
      </c>
      <c r="B63" s="32">
        <v>65</v>
      </c>
      <c r="C63" s="27" t="s">
        <v>758</v>
      </c>
      <c r="D63" s="27">
        <v>2</v>
      </c>
    </row>
    <row r="64" spans="1:4" ht="12.75">
      <c r="A64" s="32">
        <v>58</v>
      </c>
      <c r="B64" s="32">
        <v>66</v>
      </c>
      <c r="C64" s="27" t="s">
        <v>759</v>
      </c>
      <c r="D64" s="27">
        <v>1</v>
      </c>
    </row>
    <row r="65" spans="1:4" ht="12.75">
      <c r="A65" s="32">
        <v>59</v>
      </c>
      <c r="B65" s="32">
        <v>67</v>
      </c>
      <c r="C65" s="27" t="s">
        <v>760</v>
      </c>
      <c r="D65" s="27">
        <v>1</v>
      </c>
    </row>
    <row r="68" spans="2:3" ht="18">
      <c r="B68" s="106" t="s">
        <v>761</v>
      </c>
      <c r="C68" s="106"/>
    </row>
    <row r="70" spans="1:4" ht="12.75">
      <c r="A70" s="32">
        <v>60</v>
      </c>
      <c r="B70" s="32">
        <v>8</v>
      </c>
      <c r="C70" s="27" t="s">
        <v>762</v>
      </c>
      <c r="D70" s="27">
        <v>1</v>
      </c>
    </row>
    <row r="71" spans="1:4" ht="12.75">
      <c r="A71" s="32">
        <v>61</v>
      </c>
      <c r="B71" s="32">
        <v>20</v>
      </c>
      <c r="C71" s="27" t="s">
        <v>720</v>
      </c>
      <c r="D71" s="27">
        <v>2</v>
      </c>
    </row>
    <row r="72" spans="1:4" ht="12.75">
      <c r="A72" s="32">
        <v>62</v>
      </c>
      <c r="B72" s="32">
        <v>21</v>
      </c>
      <c r="C72" s="27" t="s">
        <v>763</v>
      </c>
      <c r="D72" s="27">
        <v>1</v>
      </c>
    </row>
    <row r="73" spans="1:4" ht="12.75">
      <c r="A73" s="32">
        <v>63</v>
      </c>
      <c r="B73" s="32">
        <v>22</v>
      </c>
      <c r="C73" s="27" t="s">
        <v>764</v>
      </c>
      <c r="D73" s="27">
        <v>1</v>
      </c>
    </row>
    <row r="74" spans="1:4" ht="12.75">
      <c r="A74" s="32">
        <v>64</v>
      </c>
      <c r="B74" s="32">
        <v>34</v>
      </c>
      <c r="C74" s="27" t="s">
        <v>765</v>
      </c>
      <c r="D74" s="27">
        <v>2</v>
      </c>
    </row>
    <row r="75" spans="1:4" ht="12.75">
      <c r="A75" s="32">
        <v>65</v>
      </c>
      <c r="B75" s="32">
        <v>36</v>
      </c>
      <c r="C75" s="27" t="s">
        <v>766</v>
      </c>
      <c r="D75" s="27">
        <v>1</v>
      </c>
    </row>
    <row r="76" spans="1:4" ht="12.75">
      <c r="A76" s="32">
        <v>66</v>
      </c>
      <c r="B76" s="32">
        <v>39</v>
      </c>
      <c r="C76" s="27" t="s">
        <v>767</v>
      </c>
      <c r="D76" s="27">
        <v>1</v>
      </c>
    </row>
    <row r="77" spans="1:4" ht="12.75">
      <c r="A77" s="32">
        <v>67</v>
      </c>
      <c r="B77" s="32">
        <v>53</v>
      </c>
      <c r="C77" s="27" t="s">
        <v>768</v>
      </c>
      <c r="D77" s="27">
        <v>1</v>
      </c>
    </row>
    <row r="78" spans="1:4" ht="12.75">
      <c r="A78" s="32">
        <v>68</v>
      </c>
      <c r="B78" s="32">
        <v>54</v>
      </c>
      <c r="C78" s="27" t="s">
        <v>769</v>
      </c>
      <c r="D78" s="27">
        <v>2</v>
      </c>
    </row>
    <row r="79" spans="1:4" ht="12.75">
      <c r="A79" s="32">
        <v>69</v>
      </c>
      <c r="B79" s="32">
        <v>59</v>
      </c>
      <c r="C79" s="27" t="s">
        <v>752</v>
      </c>
      <c r="D79" s="27">
        <v>1</v>
      </c>
    </row>
    <row r="80" spans="1:4" ht="12.75">
      <c r="A80" s="32">
        <v>70</v>
      </c>
      <c r="B80" s="32">
        <v>64</v>
      </c>
      <c r="C80" s="27" t="s">
        <v>757</v>
      </c>
      <c r="D80" s="27">
        <v>1</v>
      </c>
    </row>
    <row r="81" ht="12.75">
      <c r="A81" s="32"/>
    </row>
  </sheetData>
  <sheetProtection/>
  <mergeCells count="3">
    <mergeCell ref="B1:C1"/>
    <mergeCell ref="B3:C3"/>
    <mergeCell ref="B68:C68"/>
  </mergeCells>
  <printOptions gridLines="1" horizontalCentered="1"/>
  <pageMargins left="0.2362204724409449" right="0.2362204724409449" top="0.5118110236220472" bottom="0.2362204724409449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27" customWidth="1"/>
    <col min="2" max="2" width="39.7109375" style="27" customWidth="1"/>
    <col min="3" max="3" width="15.00390625" style="27" customWidth="1"/>
    <col min="4" max="16384" width="9.140625" style="27" customWidth="1"/>
  </cols>
  <sheetData>
    <row r="2" spans="1:2" ht="23.25">
      <c r="A2" s="52">
        <v>48</v>
      </c>
      <c r="B2" s="53" t="s">
        <v>770</v>
      </c>
    </row>
    <row r="4" spans="1:3" ht="12.75">
      <c r="A4" s="32">
        <v>1</v>
      </c>
      <c r="B4" s="27" t="s">
        <v>771</v>
      </c>
      <c r="C4" s="27">
        <v>12</v>
      </c>
    </row>
    <row r="5" spans="1:3" ht="12.75">
      <c r="A5" s="32">
        <v>2</v>
      </c>
      <c r="B5" s="27" t="s">
        <v>772</v>
      </c>
      <c r="C5" s="27">
        <v>9</v>
      </c>
    </row>
    <row r="6" spans="1:3" ht="12.75">
      <c r="A6" s="32">
        <v>3</v>
      </c>
      <c r="B6" s="27" t="s">
        <v>773</v>
      </c>
      <c r="C6" s="27">
        <v>4</v>
      </c>
    </row>
    <row r="7" spans="1:3" ht="12.75">
      <c r="A7" s="32">
        <v>4</v>
      </c>
      <c r="B7" s="27" t="s">
        <v>774</v>
      </c>
      <c r="C7" s="54" t="s">
        <v>775</v>
      </c>
    </row>
    <row r="8" spans="1:3" ht="12.75">
      <c r="A8" s="32">
        <v>5</v>
      </c>
      <c r="B8" s="27" t="s">
        <v>776</v>
      </c>
      <c r="C8" s="27">
        <f>20+3</f>
        <v>23</v>
      </c>
    </row>
    <row r="9" spans="1:3" ht="12.75">
      <c r="A9" s="32">
        <v>6</v>
      </c>
      <c r="B9" s="27" t="s">
        <v>777</v>
      </c>
      <c r="C9" s="54" t="s">
        <v>778</v>
      </c>
    </row>
    <row r="10" spans="1:3" ht="12.75">
      <c r="A10" s="32">
        <v>7</v>
      </c>
      <c r="B10" s="27" t="s">
        <v>779</v>
      </c>
      <c r="C10" s="27">
        <v>1</v>
      </c>
    </row>
    <row r="11" spans="1:3" ht="12.75">
      <c r="A11" s="32">
        <v>8</v>
      </c>
      <c r="B11" s="27" t="s">
        <v>780</v>
      </c>
      <c r="C11" s="27">
        <v>8</v>
      </c>
    </row>
    <row r="12" spans="1:3" ht="12.75">
      <c r="A12" s="32">
        <v>9</v>
      </c>
      <c r="B12" s="27" t="s">
        <v>781</v>
      </c>
      <c r="C12" s="27">
        <v>23</v>
      </c>
    </row>
    <row r="13" spans="1:3" ht="12.75">
      <c r="A13" s="32">
        <v>10</v>
      </c>
      <c r="B13" s="27" t="s">
        <v>782</v>
      </c>
      <c r="C13" s="27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9.140625" style="27" customWidth="1"/>
    <col min="2" max="2" width="66.7109375" style="27" bestFit="1" customWidth="1"/>
    <col min="3" max="3" width="7.421875" style="54" bestFit="1" customWidth="1"/>
    <col min="4" max="4" width="9.140625" style="32" customWidth="1"/>
    <col min="5" max="16384" width="9.140625" style="27" customWidth="1"/>
  </cols>
  <sheetData>
    <row r="1" spans="1:4" ht="18">
      <c r="A1" s="106" t="s">
        <v>0</v>
      </c>
      <c r="B1" s="106"/>
      <c r="C1" s="106"/>
      <c r="D1" s="106"/>
    </row>
    <row r="2" spans="1:4" ht="15.75">
      <c r="A2" s="107" t="s">
        <v>783</v>
      </c>
      <c r="B2" s="107"/>
      <c r="C2" s="107"/>
      <c r="D2" s="107"/>
    </row>
    <row r="3" spans="1:4" ht="20.25">
      <c r="A3" s="55">
        <v>49</v>
      </c>
      <c r="C3" s="56"/>
      <c r="D3" s="57" t="s">
        <v>4</v>
      </c>
    </row>
    <row r="4" spans="1:4" ht="20.25">
      <c r="A4" s="58"/>
      <c r="B4" s="59" t="s">
        <v>784</v>
      </c>
      <c r="C4" s="56"/>
      <c r="D4" s="57"/>
    </row>
    <row r="5" spans="1:4" ht="12.75">
      <c r="A5" s="60">
        <v>1</v>
      </c>
      <c r="B5" s="58" t="s">
        <v>785</v>
      </c>
      <c r="C5" s="56"/>
      <c r="D5" s="61">
        <v>1</v>
      </c>
    </row>
    <row r="6" spans="1:4" ht="12.75">
      <c r="A6" s="60">
        <v>2</v>
      </c>
      <c r="B6" s="58" t="s">
        <v>786</v>
      </c>
      <c r="C6" s="56"/>
      <c r="D6" s="61">
        <v>2</v>
      </c>
    </row>
    <row r="7" spans="1:4" ht="12.75">
      <c r="A7" s="60">
        <v>3</v>
      </c>
      <c r="B7" s="58" t="s">
        <v>787</v>
      </c>
      <c r="C7" s="56"/>
      <c r="D7" s="61">
        <v>1</v>
      </c>
    </row>
    <row r="8" spans="1:4" ht="12.75">
      <c r="A8" s="60">
        <v>4</v>
      </c>
      <c r="B8" s="58" t="s">
        <v>788</v>
      </c>
      <c r="C8" s="56"/>
      <c r="D8" s="61">
        <v>1</v>
      </c>
    </row>
    <row r="9" spans="1:4" ht="12.75">
      <c r="A9" s="60">
        <v>5</v>
      </c>
      <c r="B9" s="62" t="s">
        <v>789</v>
      </c>
      <c r="C9" s="56"/>
      <c r="D9" s="61"/>
    </row>
    <row r="11" spans="2:4" ht="23.25">
      <c r="B11" s="63" t="s">
        <v>790</v>
      </c>
      <c r="C11" s="50"/>
      <c r="D11" s="31"/>
    </row>
    <row r="12" spans="1:4" ht="12.75">
      <c r="A12" s="32">
        <v>6</v>
      </c>
      <c r="B12" s="64" t="s">
        <v>791</v>
      </c>
      <c r="D12" s="32">
        <v>1</v>
      </c>
    </row>
    <row r="13" spans="1:4" ht="12.75">
      <c r="A13" s="32">
        <v>7</v>
      </c>
      <c r="B13" s="64" t="s">
        <v>792</v>
      </c>
      <c r="D13" s="32">
        <v>1</v>
      </c>
    </row>
    <row r="14" spans="1:4" ht="12.75">
      <c r="A14" s="32">
        <v>8</v>
      </c>
      <c r="B14" s="64" t="s">
        <v>793</v>
      </c>
      <c r="D14" s="32">
        <v>2</v>
      </c>
    </row>
    <row r="15" spans="1:4" ht="12.75">
      <c r="A15" s="32">
        <v>9</v>
      </c>
      <c r="B15" s="64" t="s">
        <v>794</v>
      </c>
      <c r="D15" s="32">
        <v>1</v>
      </c>
    </row>
    <row r="16" spans="1:4" ht="12.75">
      <c r="A16" s="32">
        <v>10</v>
      </c>
      <c r="B16" s="64" t="s">
        <v>787</v>
      </c>
      <c r="D16" s="32">
        <v>1</v>
      </c>
    </row>
    <row r="17" spans="1:4" ht="12.75">
      <c r="A17" s="32"/>
      <c r="B17" s="65" t="s">
        <v>795</v>
      </c>
      <c r="C17" s="50"/>
      <c r="D17" s="31"/>
    </row>
    <row r="18" spans="1:4" ht="12.75">
      <c r="A18" s="32">
        <v>11</v>
      </c>
      <c r="B18" s="64" t="s">
        <v>791</v>
      </c>
      <c r="D18" s="32">
        <v>2</v>
      </c>
    </row>
    <row r="19" spans="1:4" ht="12.75">
      <c r="A19" s="32">
        <v>12</v>
      </c>
      <c r="B19" s="64" t="s">
        <v>796</v>
      </c>
      <c r="D19" s="32">
        <v>2</v>
      </c>
    </row>
    <row r="20" spans="1:4" ht="12.75">
      <c r="A20" s="32">
        <v>13</v>
      </c>
      <c r="B20" s="64" t="s">
        <v>797</v>
      </c>
      <c r="D20" s="32">
        <v>1</v>
      </c>
    </row>
    <row r="21" spans="1:4" ht="12.75">
      <c r="A21" s="32">
        <v>14</v>
      </c>
      <c r="B21" s="64" t="s">
        <v>798</v>
      </c>
      <c r="D21" s="32">
        <v>2</v>
      </c>
    </row>
    <row r="22" spans="1:4" ht="12.75">
      <c r="A22" s="32">
        <v>15</v>
      </c>
      <c r="B22" s="64" t="s">
        <v>799</v>
      </c>
      <c r="D22" s="32">
        <v>8</v>
      </c>
    </row>
    <row r="23" spans="1:4" ht="12.75">
      <c r="A23" s="32">
        <v>16</v>
      </c>
      <c r="B23" s="64" t="s">
        <v>791</v>
      </c>
      <c r="D23" s="32">
        <v>1</v>
      </c>
    </row>
    <row r="24" spans="1:4" ht="12.75">
      <c r="A24" s="32">
        <v>17</v>
      </c>
      <c r="B24" s="64" t="s">
        <v>800</v>
      </c>
      <c r="D24" s="32">
        <v>1</v>
      </c>
    </row>
    <row r="25" spans="1:4" ht="12.75">
      <c r="A25" s="32">
        <v>18</v>
      </c>
      <c r="B25" s="64" t="s">
        <v>801</v>
      </c>
      <c r="D25" s="32">
        <v>1</v>
      </c>
    </row>
    <row r="26" spans="1:4" ht="12.75">
      <c r="A26" s="32"/>
      <c r="B26" s="66" t="s">
        <v>802</v>
      </c>
      <c r="C26" s="50"/>
      <c r="D26" s="31"/>
    </row>
    <row r="27" spans="1:4" ht="12.75">
      <c r="A27" s="32">
        <v>19</v>
      </c>
      <c r="B27" s="64" t="s">
        <v>803</v>
      </c>
      <c r="D27" s="32">
        <v>1</v>
      </c>
    </row>
    <row r="28" spans="1:4" ht="12.75">
      <c r="A28" s="32">
        <v>20</v>
      </c>
      <c r="B28" s="64" t="s">
        <v>804</v>
      </c>
      <c r="D28" s="32">
        <v>1</v>
      </c>
    </row>
    <row r="29" spans="1:4" ht="12.75">
      <c r="A29" s="32">
        <v>21</v>
      </c>
      <c r="B29" s="64" t="s">
        <v>805</v>
      </c>
      <c r="D29" s="32">
        <v>2</v>
      </c>
    </row>
    <row r="30" spans="1:2" ht="12.75">
      <c r="A30" s="32"/>
      <c r="B30" s="65" t="s">
        <v>806</v>
      </c>
    </row>
    <row r="31" spans="1:4" ht="12.75">
      <c r="A31" s="32">
        <v>22</v>
      </c>
      <c r="B31" s="64" t="s">
        <v>807</v>
      </c>
      <c r="D31" s="32">
        <v>1</v>
      </c>
    </row>
    <row r="32" spans="1:4" ht="12.75">
      <c r="A32" s="32">
        <v>23</v>
      </c>
      <c r="B32" s="64" t="s">
        <v>805</v>
      </c>
      <c r="D32" s="32">
        <v>2</v>
      </c>
    </row>
    <row r="33" spans="1:4" ht="12.75">
      <c r="A33" s="32">
        <v>24</v>
      </c>
      <c r="B33" s="64" t="s">
        <v>808</v>
      </c>
      <c r="D33" s="32">
        <v>1</v>
      </c>
    </row>
    <row r="34" spans="1:4" ht="12.75">
      <c r="A34" s="32">
        <v>25</v>
      </c>
      <c r="B34" s="64" t="s">
        <v>809</v>
      </c>
      <c r="D34" s="32">
        <v>1</v>
      </c>
    </row>
    <row r="35" spans="1:4" ht="12.75">
      <c r="A35" s="32">
        <v>26</v>
      </c>
      <c r="B35" s="64" t="s">
        <v>810</v>
      </c>
      <c r="D35" s="32">
        <v>1</v>
      </c>
    </row>
    <row r="36" spans="1:4" ht="12.75">
      <c r="A36" s="32">
        <v>27</v>
      </c>
      <c r="B36" s="64" t="s">
        <v>811</v>
      </c>
      <c r="D36" s="32">
        <v>1</v>
      </c>
    </row>
    <row r="37" spans="1:4" ht="20.25">
      <c r="A37" s="32"/>
      <c r="B37" s="67" t="s">
        <v>812</v>
      </c>
      <c r="C37" s="68"/>
      <c r="D37" s="69"/>
    </row>
    <row r="38" spans="1:4" ht="12.75">
      <c r="A38" s="32">
        <v>28</v>
      </c>
      <c r="B38" s="64" t="s">
        <v>791</v>
      </c>
      <c r="D38" s="32">
        <v>3</v>
      </c>
    </row>
    <row r="39" spans="1:4" ht="12.75">
      <c r="A39" s="32">
        <v>29</v>
      </c>
      <c r="B39" s="64" t="s">
        <v>813</v>
      </c>
      <c r="D39" s="32">
        <v>2</v>
      </c>
    </row>
    <row r="40" spans="1:4" ht="12.75">
      <c r="A40" s="32">
        <v>30</v>
      </c>
      <c r="B40" s="64" t="s">
        <v>804</v>
      </c>
      <c r="D40" s="32">
        <v>1</v>
      </c>
    </row>
    <row r="41" spans="1:4" ht="12.75">
      <c r="A41" s="32">
        <v>31</v>
      </c>
      <c r="B41" s="64" t="s">
        <v>793</v>
      </c>
      <c r="D41" s="32">
        <v>3</v>
      </c>
    </row>
    <row r="42" spans="1:4" ht="12.75">
      <c r="A42" s="32">
        <v>32</v>
      </c>
      <c r="B42" s="64" t="s">
        <v>814</v>
      </c>
      <c r="D42" s="32">
        <v>1</v>
      </c>
    </row>
    <row r="43" spans="1:4" ht="12.75">
      <c r="A43" s="32">
        <v>33</v>
      </c>
      <c r="B43" s="64" t="s">
        <v>815</v>
      </c>
      <c r="D43" s="32">
        <v>1</v>
      </c>
    </row>
    <row r="44" spans="1:4" ht="12.75">
      <c r="A44" s="32">
        <v>34</v>
      </c>
      <c r="B44" s="64" t="s">
        <v>816</v>
      </c>
      <c r="D44" s="32">
        <v>1</v>
      </c>
    </row>
    <row r="45" spans="1:4" ht="12.75">
      <c r="A45" s="32">
        <v>35</v>
      </c>
      <c r="B45" s="64" t="s">
        <v>817</v>
      </c>
      <c r="D45" s="32">
        <v>1</v>
      </c>
    </row>
    <row r="46" spans="1:4" ht="12.75">
      <c r="A46" s="32">
        <v>36</v>
      </c>
      <c r="B46" s="64" t="s">
        <v>818</v>
      </c>
      <c r="D46" s="32">
        <v>1</v>
      </c>
    </row>
    <row r="47" spans="1:4" ht="12.75">
      <c r="A47" s="32">
        <v>37</v>
      </c>
      <c r="B47" s="64" t="s">
        <v>787</v>
      </c>
      <c r="D47" s="32">
        <v>1</v>
      </c>
    </row>
    <row r="48" spans="1:4" ht="12.75">
      <c r="A48" s="32">
        <v>38</v>
      </c>
      <c r="B48" s="64" t="s">
        <v>819</v>
      </c>
      <c r="D48" s="32">
        <v>1</v>
      </c>
    </row>
    <row r="50" spans="1:4" ht="23.25">
      <c r="A50" s="58"/>
      <c r="B50" s="70" t="s">
        <v>820</v>
      </c>
      <c r="C50" s="56"/>
      <c r="D50" s="61"/>
    </row>
    <row r="51" spans="1:4" ht="12.75">
      <c r="A51" s="58"/>
      <c r="B51" s="58"/>
      <c r="C51" s="56"/>
      <c r="D51" s="61"/>
    </row>
    <row r="52" spans="1:4" ht="12.75">
      <c r="A52" s="61">
        <v>39</v>
      </c>
      <c r="B52" s="58" t="s">
        <v>821</v>
      </c>
      <c r="C52" s="56"/>
      <c r="D52" s="61">
        <v>1</v>
      </c>
    </row>
    <row r="53" spans="1:4" ht="12.75">
      <c r="A53" s="61">
        <v>40</v>
      </c>
      <c r="B53" s="58" t="s">
        <v>822</v>
      </c>
      <c r="C53" s="56"/>
      <c r="D53" s="61">
        <v>2</v>
      </c>
    </row>
    <row r="54" spans="1:4" ht="12.75">
      <c r="A54" s="61">
        <v>41</v>
      </c>
      <c r="B54" s="58" t="s">
        <v>823</v>
      </c>
      <c r="C54" s="56"/>
      <c r="D54" s="61">
        <v>1</v>
      </c>
    </row>
    <row r="55" spans="1:4" ht="12.75">
      <c r="A55" s="61">
        <v>42</v>
      </c>
      <c r="B55" s="58" t="s">
        <v>824</v>
      </c>
      <c r="C55" s="56"/>
      <c r="D55" s="61">
        <v>2</v>
      </c>
    </row>
    <row r="56" spans="1:4" ht="12.75">
      <c r="A56" s="61">
        <v>43</v>
      </c>
      <c r="B56" s="58" t="s">
        <v>825</v>
      </c>
      <c r="C56" s="56"/>
      <c r="D56" s="61">
        <v>1</v>
      </c>
    </row>
    <row r="57" spans="1:4" ht="12.75">
      <c r="A57" s="61">
        <v>44</v>
      </c>
      <c r="B57" s="58" t="s">
        <v>826</v>
      </c>
      <c r="C57" s="56"/>
      <c r="D57" s="61">
        <v>2</v>
      </c>
    </row>
    <row r="58" spans="1:4" ht="12.75">
      <c r="A58" s="61">
        <v>45</v>
      </c>
      <c r="B58" s="58" t="s">
        <v>787</v>
      </c>
      <c r="C58" s="56"/>
      <c r="D58" s="61">
        <v>1</v>
      </c>
    </row>
    <row r="59" spans="1:4" ht="12.75">
      <c r="A59" s="61">
        <v>46</v>
      </c>
      <c r="B59" s="58" t="s">
        <v>827</v>
      </c>
      <c r="C59" s="56"/>
      <c r="D59" s="61">
        <v>2</v>
      </c>
    </row>
    <row r="60" spans="1:4" ht="12.75">
      <c r="A60" s="61">
        <v>47</v>
      </c>
      <c r="B60" s="58" t="s">
        <v>828</v>
      </c>
      <c r="C60" s="56"/>
      <c r="D60" s="61">
        <v>1</v>
      </c>
    </row>
    <row r="61" spans="1:4" ht="12.75">
      <c r="A61" s="61">
        <v>48</v>
      </c>
      <c r="B61" s="58" t="s">
        <v>829</v>
      </c>
      <c r="C61" s="56"/>
      <c r="D61" s="61">
        <v>1</v>
      </c>
    </row>
    <row r="62" spans="1:4" ht="12.75">
      <c r="A62" s="58"/>
      <c r="B62" s="58"/>
      <c r="C62" s="56"/>
      <c r="D62" s="61"/>
    </row>
    <row r="63" spans="2:4" ht="20.25">
      <c r="B63" s="71" t="s">
        <v>830</v>
      </c>
      <c r="D63" s="57"/>
    </row>
    <row r="64" spans="2:4" ht="12.75">
      <c r="B64" s="30" t="s">
        <v>831</v>
      </c>
      <c r="D64" s="31"/>
    </row>
    <row r="65" spans="1:4" ht="12.75">
      <c r="A65" s="32">
        <v>49</v>
      </c>
      <c r="B65" s="27" t="s">
        <v>832</v>
      </c>
      <c r="D65" s="32">
        <v>1</v>
      </c>
    </row>
    <row r="66" spans="1:4" ht="12.75">
      <c r="A66" s="32">
        <v>50</v>
      </c>
      <c r="B66" s="27" t="s">
        <v>833</v>
      </c>
      <c r="D66" s="32">
        <v>1</v>
      </c>
    </row>
    <row r="69" spans="2:3" ht="12.75">
      <c r="B69" s="30" t="s">
        <v>834</v>
      </c>
      <c r="C69" s="50"/>
    </row>
    <row r="70" spans="1:4" ht="12.75">
      <c r="A70" s="32">
        <v>51</v>
      </c>
      <c r="B70" s="27" t="s">
        <v>827</v>
      </c>
      <c r="D70" s="32">
        <v>4</v>
      </c>
    </row>
    <row r="71" spans="1:4" ht="12.75">
      <c r="A71" s="32">
        <v>52</v>
      </c>
      <c r="B71" s="27" t="s">
        <v>805</v>
      </c>
      <c r="D71" s="32">
        <v>1</v>
      </c>
    </row>
    <row r="72" spans="1:4" ht="12.75">
      <c r="A72" s="32">
        <v>53</v>
      </c>
      <c r="B72" s="27" t="s">
        <v>835</v>
      </c>
      <c r="D72" s="32">
        <v>5</v>
      </c>
    </row>
    <row r="73" spans="1:4" ht="12.75">
      <c r="A73" s="32">
        <v>54</v>
      </c>
      <c r="B73" s="27" t="s">
        <v>836</v>
      </c>
      <c r="D73" s="32">
        <v>3</v>
      </c>
    </row>
    <row r="74" spans="1:4" ht="12.75">
      <c r="A74" s="32">
        <v>55</v>
      </c>
      <c r="B74" s="27" t="s">
        <v>791</v>
      </c>
      <c r="D74" s="32">
        <v>1</v>
      </c>
    </row>
    <row r="75" spans="1:4" ht="12.75">
      <c r="A75" s="32">
        <v>56</v>
      </c>
      <c r="B75" s="27" t="s">
        <v>837</v>
      </c>
      <c r="D75" s="32">
        <v>4</v>
      </c>
    </row>
    <row r="76" spans="1:4" ht="12.75">
      <c r="A76" s="32">
        <v>57</v>
      </c>
      <c r="B76" s="27" t="s">
        <v>838</v>
      </c>
      <c r="D76" s="32">
        <v>2</v>
      </c>
    </row>
    <row r="77" spans="1:4" ht="12.75">
      <c r="A77" s="32">
        <v>58</v>
      </c>
      <c r="B77" s="27" t="s">
        <v>839</v>
      </c>
      <c r="D77" s="32">
        <v>2</v>
      </c>
    </row>
    <row r="78" spans="1:4" ht="12.75">
      <c r="A78" s="32">
        <v>59</v>
      </c>
      <c r="B78" s="27" t="s">
        <v>787</v>
      </c>
      <c r="D78" s="32">
        <v>1</v>
      </c>
    </row>
    <row r="79" ht="12.75">
      <c r="A79" s="32"/>
    </row>
    <row r="80" spans="1:2" ht="12.75">
      <c r="A80" s="32"/>
      <c r="B80" s="30" t="s">
        <v>840</v>
      </c>
    </row>
    <row r="81" spans="1:4" ht="12.75">
      <c r="A81" s="32">
        <v>60</v>
      </c>
      <c r="B81" s="42" t="s">
        <v>841</v>
      </c>
      <c r="D81" s="44">
        <v>1</v>
      </c>
    </row>
    <row r="82" spans="1:4" ht="12.75">
      <c r="A82" s="32">
        <v>61</v>
      </c>
      <c r="B82" s="42" t="s">
        <v>842</v>
      </c>
      <c r="D82" s="44">
        <v>1</v>
      </c>
    </row>
    <row r="83" spans="1:4" ht="12.75">
      <c r="A83" s="32">
        <v>62</v>
      </c>
      <c r="B83" s="42" t="s">
        <v>843</v>
      </c>
      <c r="D83" s="44">
        <v>1</v>
      </c>
    </row>
    <row r="84" spans="1:4" ht="12.75">
      <c r="A84" s="32">
        <v>63</v>
      </c>
      <c r="B84" s="42" t="s">
        <v>827</v>
      </c>
      <c r="D84" s="44">
        <v>4</v>
      </c>
    </row>
    <row r="85" spans="1:4" ht="12.75">
      <c r="A85" s="32">
        <v>64</v>
      </c>
      <c r="B85" s="42" t="s">
        <v>796</v>
      </c>
      <c r="D85" s="44">
        <v>5</v>
      </c>
    </row>
    <row r="86" spans="1:4" ht="12.75">
      <c r="A86" s="32">
        <v>65</v>
      </c>
      <c r="B86" s="42" t="s">
        <v>844</v>
      </c>
      <c r="D86" s="44">
        <v>1</v>
      </c>
    </row>
    <row r="87" spans="1:4" ht="12.75">
      <c r="A87" s="32">
        <v>66</v>
      </c>
      <c r="B87" s="42" t="s">
        <v>845</v>
      </c>
      <c r="D87" s="44">
        <v>2</v>
      </c>
    </row>
    <row r="88" spans="1:4" ht="12.75">
      <c r="A88" s="32">
        <v>67</v>
      </c>
      <c r="B88" s="42" t="s">
        <v>809</v>
      </c>
      <c r="D88" s="44">
        <v>1</v>
      </c>
    </row>
    <row r="89" spans="1:4" ht="12.75">
      <c r="A89" s="32"/>
      <c r="B89" s="72"/>
      <c r="D89" s="44"/>
    </row>
    <row r="90" spans="1:4" ht="12.75">
      <c r="A90" s="32"/>
      <c r="B90" s="43" t="s">
        <v>846</v>
      </c>
      <c r="D90" s="44"/>
    </row>
    <row r="91" spans="1:4" ht="12.75">
      <c r="A91" s="32">
        <v>68</v>
      </c>
      <c r="B91" s="42" t="s">
        <v>791</v>
      </c>
      <c r="D91" s="44">
        <v>1</v>
      </c>
    </row>
    <row r="92" spans="1:4" ht="12.75">
      <c r="A92" s="32">
        <v>69</v>
      </c>
      <c r="B92" s="42" t="s">
        <v>841</v>
      </c>
      <c r="D92" s="44">
        <v>1</v>
      </c>
    </row>
    <row r="93" spans="1:4" ht="12.75">
      <c r="A93" s="32"/>
      <c r="B93" s="42"/>
      <c r="D93" s="44"/>
    </row>
    <row r="94" spans="1:4" ht="12.75">
      <c r="A94" s="32"/>
      <c r="B94" s="43" t="s">
        <v>847</v>
      </c>
      <c r="D94" s="44"/>
    </row>
    <row r="95" spans="1:4" ht="12.75">
      <c r="A95" s="32">
        <v>70</v>
      </c>
      <c r="B95" s="40" t="s">
        <v>848</v>
      </c>
      <c r="D95" s="44">
        <v>3</v>
      </c>
    </row>
    <row r="96" spans="1:4" ht="12.75">
      <c r="A96" s="32">
        <v>71</v>
      </c>
      <c r="B96" s="40" t="s">
        <v>849</v>
      </c>
      <c r="D96" s="44">
        <v>4</v>
      </c>
    </row>
    <row r="97" spans="1:4" ht="12.75">
      <c r="A97" s="32">
        <v>72</v>
      </c>
      <c r="B97" s="40" t="s">
        <v>850</v>
      </c>
      <c r="D97" s="44">
        <v>1</v>
      </c>
    </row>
    <row r="98" spans="1:4" ht="12.75">
      <c r="A98" s="32">
        <v>73</v>
      </c>
      <c r="B98" s="40" t="s">
        <v>851</v>
      </c>
      <c r="D98" s="44">
        <v>1</v>
      </c>
    </row>
    <row r="99" spans="1:4" ht="12.75">
      <c r="A99" s="32">
        <v>74</v>
      </c>
      <c r="B99" s="40" t="s">
        <v>852</v>
      </c>
      <c r="D99" s="44">
        <v>1</v>
      </c>
    </row>
    <row r="100" spans="1:4" ht="12.75">
      <c r="A100" s="32">
        <v>75</v>
      </c>
      <c r="B100" s="40" t="s">
        <v>853</v>
      </c>
      <c r="D100" s="44">
        <v>1</v>
      </c>
    </row>
    <row r="101" spans="1:4" ht="12.75">
      <c r="A101" s="32">
        <v>76</v>
      </c>
      <c r="B101" s="40" t="s">
        <v>854</v>
      </c>
      <c r="D101" s="44">
        <v>5</v>
      </c>
    </row>
    <row r="102" spans="1:4" ht="12.75">
      <c r="A102" s="32">
        <v>77</v>
      </c>
      <c r="B102" s="40" t="s">
        <v>855</v>
      </c>
      <c r="D102" s="44">
        <v>1</v>
      </c>
    </row>
    <row r="103" spans="1:4" ht="12.75">
      <c r="A103" s="32">
        <v>78</v>
      </c>
      <c r="B103" s="40" t="s">
        <v>856</v>
      </c>
      <c r="D103" s="44">
        <v>1</v>
      </c>
    </row>
    <row r="104" spans="1:4" ht="12.75">
      <c r="A104" s="32">
        <v>79</v>
      </c>
      <c r="B104" s="40" t="s">
        <v>857</v>
      </c>
      <c r="D104" s="44">
        <v>1</v>
      </c>
    </row>
    <row r="105" spans="1:4" ht="12.75">
      <c r="A105" s="32">
        <v>80</v>
      </c>
      <c r="B105" s="40" t="s">
        <v>858</v>
      </c>
      <c r="D105" s="44">
        <v>1</v>
      </c>
    </row>
    <row r="106" spans="1:4" ht="12.75">
      <c r="A106" s="32">
        <v>81</v>
      </c>
      <c r="B106" s="40" t="s">
        <v>859</v>
      </c>
      <c r="D106" s="44">
        <v>1</v>
      </c>
    </row>
    <row r="107" spans="1:4" ht="12.75">
      <c r="A107" s="32"/>
      <c r="B107" s="40"/>
      <c r="D107" s="44"/>
    </row>
    <row r="108" spans="1:4" ht="12.75">
      <c r="A108" s="32"/>
      <c r="B108" s="43" t="s">
        <v>860</v>
      </c>
      <c r="D108" s="44"/>
    </row>
    <row r="109" spans="1:4" ht="12.75">
      <c r="A109" s="32">
        <v>82</v>
      </c>
      <c r="B109" s="40" t="s">
        <v>861</v>
      </c>
      <c r="D109" s="44">
        <v>1</v>
      </c>
    </row>
    <row r="110" spans="1:4" ht="12.75">
      <c r="A110" s="32">
        <v>83</v>
      </c>
      <c r="B110" s="40" t="s">
        <v>862</v>
      </c>
      <c r="D110" s="44">
        <v>1</v>
      </c>
    </row>
    <row r="111" spans="1:4" ht="12.75">
      <c r="A111" s="32">
        <v>84</v>
      </c>
      <c r="B111" s="40" t="s">
        <v>863</v>
      </c>
      <c r="D111" s="44">
        <v>1</v>
      </c>
    </row>
    <row r="112" spans="1:4" ht="12.75">
      <c r="A112" s="32">
        <v>85</v>
      </c>
      <c r="B112" s="40" t="s">
        <v>864</v>
      </c>
      <c r="D112" s="44">
        <v>1</v>
      </c>
    </row>
    <row r="113" spans="1:4" ht="12.75">
      <c r="A113" s="32">
        <v>86</v>
      </c>
      <c r="B113" s="40" t="s">
        <v>865</v>
      </c>
      <c r="D113" s="44">
        <v>1</v>
      </c>
    </row>
    <row r="114" spans="1:4" ht="12.75">
      <c r="A114" s="32"/>
      <c r="B114" s="40"/>
      <c r="D114" s="44"/>
    </row>
    <row r="115" spans="1:4" ht="15.75">
      <c r="A115" s="107" t="s">
        <v>866</v>
      </c>
      <c r="B115" s="107"/>
      <c r="C115" s="107"/>
      <c r="D115" s="107"/>
    </row>
    <row r="116" spans="1:3" ht="12.75">
      <c r="A116" s="58"/>
      <c r="B116" s="57"/>
      <c r="C116" s="56"/>
    </row>
    <row r="117" spans="1:3" ht="12.75">
      <c r="A117" s="30" t="s">
        <v>867</v>
      </c>
      <c r="C117" s="27"/>
    </row>
    <row r="118" ht="12.75">
      <c r="C118" s="27"/>
    </row>
    <row r="119" spans="1:4" ht="12.75">
      <c r="A119" s="32">
        <v>87</v>
      </c>
      <c r="B119" s="27" t="s">
        <v>868</v>
      </c>
      <c r="D119" s="32">
        <v>1</v>
      </c>
    </row>
    <row r="120" spans="1:4" ht="12.75">
      <c r="A120" s="32">
        <v>88</v>
      </c>
      <c r="B120" s="27" t="s">
        <v>869</v>
      </c>
      <c r="D120" s="32">
        <v>2</v>
      </c>
    </row>
    <row r="121" spans="1:4" ht="12.75">
      <c r="A121" s="32">
        <v>89</v>
      </c>
      <c r="B121" s="27" t="s">
        <v>870</v>
      </c>
      <c r="D121" s="32">
        <v>1</v>
      </c>
    </row>
    <row r="122" spans="1:4" ht="12.75">
      <c r="A122" s="32">
        <v>90</v>
      </c>
      <c r="B122" s="27" t="s">
        <v>871</v>
      </c>
      <c r="D122" s="32">
        <v>1</v>
      </c>
    </row>
    <row r="123" spans="1:4" ht="12.75">
      <c r="A123" s="32">
        <v>91</v>
      </c>
      <c r="B123" s="27" t="s">
        <v>872</v>
      </c>
      <c r="D123" s="32">
        <v>1</v>
      </c>
    </row>
    <row r="124" spans="1:4" ht="12.75">
      <c r="A124" s="32">
        <v>92</v>
      </c>
      <c r="B124" s="27" t="s">
        <v>873</v>
      </c>
      <c r="D124" s="32">
        <v>1</v>
      </c>
    </row>
    <row r="125" spans="1:4" ht="12.75">
      <c r="A125" s="32">
        <v>93</v>
      </c>
      <c r="B125" s="27" t="s">
        <v>874</v>
      </c>
      <c r="D125" s="32">
        <v>1</v>
      </c>
    </row>
    <row r="126" spans="1:4" ht="12.75">
      <c r="A126" s="32">
        <v>94</v>
      </c>
      <c r="B126" s="27" t="s">
        <v>875</v>
      </c>
      <c r="D126" s="32">
        <v>5</v>
      </c>
    </row>
    <row r="127" spans="1:4" ht="12.75">
      <c r="A127" s="32">
        <v>95</v>
      </c>
      <c r="B127" s="27" t="s">
        <v>876</v>
      </c>
      <c r="D127" s="32">
        <v>4</v>
      </c>
    </row>
    <row r="128" spans="1:4" ht="12.75">
      <c r="A128" s="32">
        <v>96</v>
      </c>
      <c r="B128" s="27" t="s">
        <v>877</v>
      </c>
      <c r="D128" s="32">
        <v>2</v>
      </c>
    </row>
    <row r="129" spans="1:4" ht="12.75">
      <c r="A129" s="32">
        <v>97</v>
      </c>
      <c r="B129" s="27" t="s">
        <v>878</v>
      </c>
      <c r="D129" s="32">
        <v>2</v>
      </c>
    </row>
    <row r="130" spans="1:4" ht="12.75">
      <c r="A130" s="32">
        <v>98</v>
      </c>
      <c r="B130" s="27" t="s">
        <v>879</v>
      </c>
      <c r="D130" s="32">
        <v>1</v>
      </c>
    </row>
    <row r="131" spans="1:4" ht="12.75">
      <c r="A131" s="32">
        <v>99</v>
      </c>
      <c r="B131" s="27" t="s">
        <v>880</v>
      </c>
      <c r="D131" s="32">
        <v>1</v>
      </c>
    </row>
    <row r="132" spans="1:4" ht="12.75">
      <c r="A132" s="32">
        <v>100</v>
      </c>
      <c r="B132" s="58" t="s">
        <v>881</v>
      </c>
      <c r="D132" s="61">
        <v>1</v>
      </c>
    </row>
  </sheetData>
  <sheetProtection/>
  <mergeCells count="3">
    <mergeCell ref="A1:D1"/>
    <mergeCell ref="A2:D2"/>
    <mergeCell ref="A115:D115"/>
  </mergeCells>
  <printOptions gridLines="1" horizontalCentered="1"/>
  <pageMargins left="0.7480314960629921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A1" sqref="A1:C65536"/>
    </sheetView>
  </sheetViews>
  <sheetFormatPr defaultColWidth="9.140625" defaultRowHeight="15"/>
  <cols>
    <col min="1" max="1" width="7.28125" style="27" customWidth="1"/>
    <col min="2" max="2" width="50.140625" style="27" bestFit="1" customWidth="1"/>
    <col min="3" max="16384" width="9.140625" style="27" customWidth="1"/>
  </cols>
  <sheetData>
    <row r="1" spans="2:3" ht="12.75">
      <c r="B1" s="103" t="s">
        <v>0</v>
      </c>
      <c r="C1" s="103"/>
    </row>
    <row r="3" spans="1:3" s="73" customFormat="1" ht="18">
      <c r="A3" s="73">
        <v>50</v>
      </c>
      <c r="B3" s="108" t="s">
        <v>882</v>
      </c>
      <c r="C3" s="108"/>
    </row>
    <row r="5" spans="2:3" ht="12.75">
      <c r="B5" s="74" t="s">
        <v>364</v>
      </c>
      <c r="C5" s="75" t="s">
        <v>883</v>
      </c>
    </row>
    <row r="6" spans="1:3" ht="12.75">
      <c r="A6" s="32">
        <v>1</v>
      </c>
      <c r="B6" s="62" t="s">
        <v>884</v>
      </c>
      <c r="C6" s="76">
        <v>15.9</v>
      </c>
    </row>
    <row r="7" spans="1:3" ht="12.75">
      <c r="A7" s="32">
        <v>2</v>
      </c>
      <c r="B7" s="62" t="s">
        <v>885</v>
      </c>
      <c r="C7" s="76">
        <v>21.2</v>
      </c>
    </row>
    <row r="8" spans="1:3" ht="12.75">
      <c r="A8" s="32">
        <v>3</v>
      </c>
      <c r="B8" s="62" t="s">
        <v>886</v>
      </c>
      <c r="C8" s="76">
        <v>15.2</v>
      </c>
    </row>
    <row r="9" spans="1:3" ht="12.75">
      <c r="A9" s="32">
        <v>4</v>
      </c>
      <c r="B9" s="62" t="s">
        <v>887</v>
      </c>
      <c r="C9" s="76"/>
    </row>
    <row r="10" spans="1:3" ht="12.75">
      <c r="A10" s="32">
        <v>5</v>
      </c>
      <c r="B10" s="62" t="s">
        <v>888</v>
      </c>
      <c r="C10" s="76">
        <v>8.7</v>
      </c>
    </row>
    <row r="11" spans="1:3" ht="12.75">
      <c r="A11" s="32">
        <v>6</v>
      </c>
      <c r="B11" s="62" t="s">
        <v>889</v>
      </c>
      <c r="C11" s="76">
        <v>27.85</v>
      </c>
    </row>
    <row r="12" spans="1:3" ht="12.75">
      <c r="A12" s="32">
        <v>7</v>
      </c>
      <c r="B12" s="62" t="s">
        <v>890</v>
      </c>
      <c r="C12" s="76">
        <v>4.6</v>
      </c>
    </row>
    <row r="13" spans="1:3" ht="12.75">
      <c r="A13" s="32">
        <v>8</v>
      </c>
      <c r="B13" s="62" t="s">
        <v>891</v>
      </c>
      <c r="C13" s="76">
        <v>4.2</v>
      </c>
    </row>
    <row r="14" spans="1:3" ht="12.75">
      <c r="A14" s="32">
        <v>9</v>
      </c>
      <c r="B14" s="62" t="s">
        <v>892</v>
      </c>
      <c r="C14" s="76">
        <v>2.5</v>
      </c>
    </row>
    <row r="15" spans="1:3" ht="12.75">
      <c r="A15" s="32">
        <v>10</v>
      </c>
      <c r="B15" s="62" t="s">
        <v>893</v>
      </c>
      <c r="C15" s="76">
        <v>20.25</v>
      </c>
    </row>
    <row r="16" spans="1:3" ht="12.75">
      <c r="A16" s="32">
        <v>11</v>
      </c>
      <c r="B16" s="62" t="s">
        <v>894</v>
      </c>
      <c r="C16" s="76">
        <v>18.35</v>
      </c>
    </row>
    <row r="17" spans="1:3" ht="12.75">
      <c r="A17" s="32">
        <v>12</v>
      </c>
      <c r="B17" s="62" t="s">
        <v>895</v>
      </c>
      <c r="C17" s="76">
        <v>8</v>
      </c>
    </row>
    <row r="18" spans="1:3" ht="12.75">
      <c r="A18" s="32">
        <v>13</v>
      </c>
      <c r="B18" s="62" t="s">
        <v>896</v>
      </c>
      <c r="C18" s="76">
        <v>14.4</v>
      </c>
    </row>
    <row r="19" spans="1:3" ht="12.75">
      <c r="A19" s="32">
        <v>14</v>
      </c>
      <c r="B19" s="62" t="s">
        <v>897</v>
      </c>
      <c r="C19" s="76">
        <v>10.5</v>
      </c>
    </row>
    <row r="20" spans="1:3" ht="12.75">
      <c r="A20" s="32">
        <v>15</v>
      </c>
      <c r="B20" s="62" t="s">
        <v>898</v>
      </c>
      <c r="C20" s="76">
        <v>19</v>
      </c>
    </row>
    <row r="21" spans="1:3" ht="12.75">
      <c r="A21" s="32">
        <v>16</v>
      </c>
      <c r="B21" s="62" t="s">
        <v>899</v>
      </c>
      <c r="C21" s="76">
        <v>18.45</v>
      </c>
    </row>
    <row r="22" spans="1:3" ht="12.75">
      <c r="A22" s="32">
        <v>17</v>
      </c>
      <c r="B22" s="62" t="s">
        <v>900</v>
      </c>
      <c r="C22" s="76">
        <v>11.5</v>
      </c>
    </row>
    <row r="23" spans="1:3" ht="12.75">
      <c r="A23" s="32">
        <v>18</v>
      </c>
      <c r="B23" s="62" t="s">
        <v>901</v>
      </c>
      <c r="C23" s="76">
        <v>6</v>
      </c>
    </row>
    <row r="24" spans="1:3" ht="12.75">
      <c r="A24" s="32">
        <v>19</v>
      </c>
      <c r="B24" s="62" t="s">
        <v>902</v>
      </c>
      <c r="C24" s="76">
        <v>6.05</v>
      </c>
    </row>
    <row r="27" spans="2:4" ht="12.75">
      <c r="B27" s="103" t="s">
        <v>0</v>
      </c>
      <c r="C27" s="103"/>
      <c r="D27" s="103"/>
    </row>
    <row r="28" spans="2:4" ht="12.75">
      <c r="B28" s="109" t="s">
        <v>903</v>
      </c>
      <c r="C28" s="109"/>
      <c r="D28" s="109"/>
    </row>
    <row r="29" spans="2:4" ht="12.75">
      <c r="B29" s="58"/>
      <c r="C29" s="58"/>
      <c r="D29" s="58"/>
    </row>
    <row r="30" spans="2:3" ht="12.75">
      <c r="B30" s="74" t="s">
        <v>364</v>
      </c>
      <c r="C30" s="77" t="s">
        <v>883</v>
      </c>
    </row>
    <row r="31" spans="1:3" ht="12.75">
      <c r="A31" s="32">
        <v>20</v>
      </c>
      <c r="B31" s="78" t="s">
        <v>904</v>
      </c>
      <c r="C31" s="79">
        <v>19</v>
      </c>
    </row>
    <row r="32" spans="1:3" ht="12.75">
      <c r="A32" s="32">
        <v>21</v>
      </c>
      <c r="B32" s="78" t="s">
        <v>905</v>
      </c>
      <c r="C32" s="79">
        <v>2.4</v>
      </c>
    </row>
    <row r="33" spans="1:3" ht="12.75">
      <c r="A33" s="32">
        <v>22</v>
      </c>
      <c r="B33" s="78" t="s">
        <v>906</v>
      </c>
      <c r="C33" s="79">
        <v>9.5</v>
      </c>
    </row>
    <row r="34" spans="1:3" ht="12.75">
      <c r="A34" s="32">
        <v>23</v>
      </c>
      <c r="B34" s="78" t="s">
        <v>907</v>
      </c>
      <c r="C34" s="79">
        <v>3.7</v>
      </c>
    </row>
    <row r="35" spans="1:3" ht="12.75">
      <c r="A35" s="32">
        <v>24</v>
      </c>
      <c r="B35" s="78" t="s">
        <v>908</v>
      </c>
      <c r="C35" s="79">
        <v>15.55</v>
      </c>
    </row>
    <row r="36" spans="1:3" ht="12.75">
      <c r="A36" s="32">
        <v>25</v>
      </c>
      <c r="B36" s="78" t="s">
        <v>909</v>
      </c>
      <c r="C36" s="79">
        <v>10.5</v>
      </c>
    </row>
    <row r="37" spans="1:3" ht="12.75">
      <c r="A37" s="32">
        <v>26</v>
      </c>
      <c r="B37" s="78" t="s">
        <v>910</v>
      </c>
      <c r="C37" s="79">
        <v>6.7</v>
      </c>
    </row>
    <row r="38" spans="1:3" ht="12.75">
      <c r="A38" s="32">
        <v>27</v>
      </c>
      <c r="B38" s="78" t="s">
        <v>911</v>
      </c>
      <c r="C38" s="79">
        <v>2</v>
      </c>
    </row>
    <row r="39" spans="1:3" ht="12.75">
      <c r="A39" s="32">
        <v>28</v>
      </c>
      <c r="B39" s="78" t="s">
        <v>912</v>
      </c>
      <c r="C39" s="79">
        <v>1</v>
      </c>
    </row>
    <row r="40" spans="1:3" ht="12.75">
      <c r="A40" s="32">
        <v>29</v>
      </c>
      <c r="B40" s="78" t="s">
        <v>913</v>
      </c>
      <c r="C40" s="79">
        <v>7</v>
      </c>
    </row>
    <row r="41" spans="1:3" ht="12.75">
      <c r="A41" s="32">
        <v>30</v>
      </c>
      <c r="B41" s="78" t="s">
        <v>914</v>
      </c>
      <c r="C41" s="79">
        <v>6.7</v>
      </c>
    </row>
    <row r="42" spans="1:3" ht="12.75">
      <c r="A42" s="32">
        <v>31</v>
      </c>
      <c r="B42" s="78" t="s">
        <v>915</v>
      </c>
      <c r="C42" s="79">
        <v>8.8</v>
      </c>
    </row>
    <row r="43" spans="1:3" ht="12.75">
      <c r="A43" s="32">
        <v>32</v>
      </c>
      <c r="B43" s="78" t="s">
        <v>916</v>
      </c>
      <c r="C43" s="79">
        <v>55.5</v>
      </c>
    </row>
    <row r="44" spans="1:3" ht="12.75">
      <c r="A44" s="32">
        <v>33</v>
      </c>
      <c r="B44" s="78" t="s">
        <v>917</v>
      </c>
      <c r="C44" s="79">
        <v>71.2</v>
      </c>
    </row>
    <row r="45" spans="1:3" ht="12.75">
      <c r="A45" s="32">
        <v>34</v>
      </c>
      <c r="B45" s="78" t="s">
        <v>918</v>
      </c>
      <c r="C45" s="79">
        <v>13.75</v>
      </c>
    </row>
    <row r="46" spans="1:3" ht="12.75">
      <c r="A46" s="32">
        <v>35</v>
      </c>
      <c r="B46" s="78" t="s">
        <v>919</v>
      </c>
      <c r="C46" s="79">
        <v>30.75</v>
      </c>
    </row>
    <row r="47" spans="1:3" ht="12.75">
      <c r="A47" s="32">
        <v>36</v>
      </c>
      <c r="B47" s="78" t="s">
        <v>920</v>
      </c>
      <c r="C47" s="79">
        <v>11</v>
      </c>
    </row>
    <row r="48" spans="1:3" ht="12.75">
      <c r="A48" s="32">
        <v>37</v>
      </c>
      <c r="B48" s="78" t="s">
        <v>921</v>
      </c>
      <c r="C48" s="79">
        <v>26</v>
      </c>
    </row>
    <row r="49" spans="1:3" ht="12.75">
      <c r="A49" s="32">
        <v>38</v>
      </c>
      <c r="B49" s="78" t="s">
        <v>922</v>
      </c>
      <c r="C49" s="79">
        <v>10</v>
      </c>
    </row>
    <row r="50" spans="1:3" ht="12.75">
      <c r="A50" s="32">
        <v>39</v>
      </c>
      <c r="B50" s="78" t="s">
        <v>923</v>
      </c>
      <c r="C50" s="79">
        <v>25</v>
      </c>
    </row>
    <row r="51" spans="1:3" ht="12.75">
      <c r="A51" s="32">
        <v>40</v>
      </c>
      <c r="B51" s="78" t="s">
        <v>924</v>
      </c>
      <c r="C51" s="79">
        <v>21.5</v>
      </c>
    </row>
    <row r="52" spans="1:3" ht="12.75">
      <c r="A52" s="32">
        <v>41</v>
      </c>
      <c r="B52" s="78" t="s">
        <v>925</v>
      </c>
      <c r="C52" s="79">
        <v>5</v>
      </c>
    </row>
    <row r="53" spans="1:3" ht="12.75">
      <c r="A53" s="32">
        <v>42</v>
      </c>
      <c r="B53" s="78" t="s">
        <v>926</v>
      </c>
      <c r="C53" s="79">
        <v>18.25</v>
      </c>
    </row>
    <row r="54" spans="1:3" ht="12.75">
      <c r="A54" s="32">
        <v>43</v>
      </c>
      <c r="B54" s="78" t="s">
        <v>927</v>
      </c>
      <c r="C54" s="79">
        <v>10</v>
      </c>
    </row>
    <row r="55" spans="1:3" ht="12.75">
      <c r="A55" s="32">
        <v>44</v>
      </c>
      <c r="B55" s="78" t="s">
        <v>928</v>
      </c>
      <c r="C55" s="79">
        <v>25</v>
      </c>
    </row>
    <row r="56" spans="1:3" ht="12.75">
      <c r="A56" s="32">
        <v>45</v>
      </c>
      <c r="B56" s="78" t="s">
        <v>929</v>
      </c>
      <c r="C56" s="79">
        <v>81.5</v>
      </c>
    </row>
    <row r="57" spans="1:3" ht="12.75">
      <c r="A57" s="32">
        <v>46</v>
      </c>
      <c r="B57" s="78" t="s">
        <v>930</v>
      </c>
      <c r="C57" s="79">
        <v>2</v>
      </c>
    </row>
    <row r="58" spans="1:3" ht="12.75">
      <c r="A58" s="32">
        <v>47</v>
      </c>
      <c r="B58" s="78" t="s">
        <v>931</v>
      </c>
      <c r="C58" s="79">
        <v>303.25</v>
      </c>
    </row>
    <row r="59" spans="1:3" ht="12.75">
      <c r="A59" s="32">
        <v>48</v>
      </c>
      <c r="B59" s="78" t="s">
        <v>932</v>
      </c>
      <c r="C59" s="79">
        <v>40</v>
      </c>
    </row>
    <row r="60" spans="1:3" ht="12.75">
      <c r="A60" s="32">
        <v>49</v>
      </c>
      <c r="B60" s="78" t="s">
        <v>933</v>
      </c>
      <c r="C60" s="79">
        <v>15</v>
      </c>
    </row>
    <row r="61" spans="1:3" ht="12.75">
      <c r="A61" s="32">
        <v>50</v>
      </c>
      <c r="B61" s="78" t="s">
        <v>934</v>
      </c>
      <c r="C61" s="79">
        <v>1.3</v>
      </c>
    </row>
    <row r="62" spans="1:3" ht="12.75">
      <c r="A62" s="32">
        <v>51</v>
      </c>
      <c r="B62" s="78" t="s">
        <v>935</v>
      </c>
      <c r="C62" s="79">
        <v>5.6</v>
      </c>
    </row>
    <row r="63" spans="1:3" ht="12.75">
      <c r="A63" s="32">
        <v>52</v>
      </c>
      <c r="B63" s="78" t="s">
        <v>936</v>
      </c>
      <c r="C63" s="79">
        <v>10</v>
      </c>
    </row>
    <row r="64" spans="1:3" ht="12.75">
      <c r="A64" s="32">
        <v>53</v>
      </c>
      <c r="B64" s="78" t="s">
        <v>937</v>
      </c>
      <c r="C64" s="79">
        <v>62.5</v>
      </c>
    </row>
    <row r="65" spans="1:3" ht="12.75">
      <c r="A65" s="32">
        <v>54</v>
      </c>
      <c r="B65" s="78" t="s">
        <v>938</v>
      </c>
      <c r="C65" s="79">
        <v>35</v>
      </c>
    </row>
    <row r="67" spans="2:4" ht="18">
      <c r="B67" s="80" t="s">
        <v>939</v>
      </c>
      <c r="C67" s="38"/>
      <c r="D67" s="81"/>
    </row>
    <row r="68" spans="2:4" ht="15.75">
      <c r="B68" s="80"/>
      <c r="C68" s="82" t="s">
        <v>940</v>
      </c>
      <c r="D68" s="81"/>
    </row>
    <row r="69" spans="1:3" ht="12.75">
      <c r="A69" s="32">
        <v>55</v>
      </c>
      <c r="B69" s="35" t="s">
        <v>941</v>
      </c>
      <c r="C69" s="35">
        <v>126</v>
      </c>
    </row>
    <row r="70" spans="1:3" ht="12.75">
      <c r="A70" s="32">
        <v>56</v>
      </c>
      <c r="B70" s="35" t="s">
        <v>942</v>
      </c>
      <c r="C70" s="35">
        <v>105</v>
      </c>
    </row>
    <row r="71" spans="1:3" ht="12.75">
      <c r="A71" s="32">
        <v>57</v>
      </c>
      <c r="B71" s="35" t="s">
        <v>943</v>
      </c>
      <c r="C71" s="35">
        <v>18</v>
      </c>
    </row>
    <row r="72" spans="1:3" ht="12.75">
      <c r="A72" s="32">
        <v>58</v>
      </c>
      <c r="B72" s="35" t="s">
        <v>944</v>
      </c>
      <c r="C72" s="35">
        <v>21</v>
      </c>
    </row>
    <row r="73" spans="1:3" ht="12.75">
      <c r="A73" s="32">
        <v>59</v>
      </c>
      <c r="B73" s="35" t="s">
        <v>945</v>
      </c>
      <c r="C73" s="35">
        <v>67</v>
      </c>
    </row>
    <row r="74" spans="1:3" ht="12.75">
      <c r="A74" s="32">
        <v>60</v>
      </c>
      <c r="B74" s="35" t="s">
        <v>946</v>
      </c>
      <c r="C74" s="35">
        <v>27</v>
      </c>
    </row>
    <row r="75" spans="1:3" ht="12.75">
      <c r="A75" s="32">
        <v>61</v>
      </c>
      <c r="B75" s="35" t="s">
        <v>947</v>
      </c>
      <c r="C75" s="35">
        <v>24</v>
      </c>
    </row>
    <row r="76" spans="1:3" ht="12.75">
      <c r="A76" s="32">
        <v>62</v>
      </c>
      <c r="B76" s="35" t="s">
        <v>948</v>
      </c>
      <c r="C76" s="35">
        <v>51</v>
      </c>
    </row>
    <row r="77" spans="1:3" ht="12.75">
      <c r="A77" s="32">
        <v>63</v>
      </c>
      <c r="B77" s="35" t="s">
        <v>949</v>
      </c>
      <c r="C77" s="35">
        <v>51</v>
      </c>
    </row>
    <row r="78" spans="1:3" ht="12.75">
      <c r="A78" s="32">
        <v>64</v>
      </c>
      <c r="B78" s="35" t="s">
        <v>950</v>
      </c>
      <c r="C78" s="35">
        <v>36</v>
      </c>
    </row>
    <row r="79" spans="2:3" ht="12.75">
      <c r="B79" s="35"/>
      <c r="C79" s="35"/>
    </row>
    <row r="80" spans="2:3" ht="12.75">
      <c r="B80" s="83" t="s">
        <v>951</v>
      </c>
      <c r="C80" s="35"/>
    </row>
    <row r="81" spans="1:3" ht="12.75">
      <c r="A81" s="32">
        <v>65</v>
      </c>
      <c r="B81" s="35" t="s">
        <v>952</v>
      </c>
      <c r="C81" s="35">
        <v>21</v>
      </c>
    </row>
    <row r="82" spans="1:3" ht="12.75">
      <c r="A82" s="32">
        <v>66</v>
      </c>
      <c r="B82" s="35" t="s">
        <v>953</v>
      </c>
      <c r="C82" s="35">
        <v>21</v>
      </c>
    </row>
    <row r="83" spans="1:3" ht="12.75">
      <c r="A83" s="32">
        <v>67</v>
      </c>
      <c r="B83" s="35" t="s">
        <v>954</v>
      </c>
      <c r="C83" s="35">
        <v>21</v>
      </c>
    </row>
    <row r="84" spans="1:3" ht="12.75">
      <c r="A84" s="32">
        <v>68</v>
      </c>
      <c r="B84" s="35" t="s">
        <v>955</v>
      </c>
      <c r="C84" s="35">
        <v>30</v>
      </c>
    </row>
    <row r="85" spans="2:3" ht="12.75">
      <c r="B85" s="35"/>
      <c r="C85" s="35"/>
    </row>
    <row r="86" spans="2:3" ht="12.75">
      <c r="B86" s="83" t="s">
        <v>956</v>
      </c>
      <c r="C86" s="35"/>
    </row>
    <row r="87" spans="1:3" ht="12.75">
      <c r="A87" s="32">
        <v>69</v>
      </c>
      <c r="B87" s="35" t="s">
        <v>957</v>
      </c>
      <c r="C87" s="35">
        <v>39</v>
      </c>
    </row>
    <row r="88" spans="1:3" ht="12.75">
      <c r="A88" s="32">
        <v>70</v>
      </c>
      <c r="B88" s="35" t="s">
        <v>958</v>
      </c>
      <c r="C88" s="35">
        <v>6</v>
      </c>
    </row>
    <row r="89" spans="2:3" ht="12.75">
      <c r="B89" s="35"/>
      <c r="C89" s="35"/>
    </row>
    <row r="90" spans="2:3" ht="12.75">
      <c r="B90" s="83" t="s">
        <v>959</v>
      </c>
      <c r="C90" s="35"/>
    </row>
    <row r="91" spans="1:3" ht="12.75">
      <c r="A91" s="32">
        <v>71</v>
      </c>
      <c r="B91" s="35" t="s">
        <v>960</v>
      </c>
      <c r="C91" s="35">
        <v>120</v>
      </c>
    </row>
    <row r="92" spans="1:3" ht="12.75">
      <c r="A92" s="32"/>
      <c r="B92" s="35"/>
      <c r="C92" s="35"/>
    </row>
    <row r="93" spans="1:3" ht="12.75">
      <c r="A93" s="32"/>
      <c r="B93" s="83" t="s">
        <v>961</v>
      </c>
      <c r="C93" s="35"/>
    </row>
    <row r="94" spans="1:3" ht="12.75">
      <c r="A94" s="32">
        <v>72</v>
      </c>
      <c r="B94" s="35" t="s">
        <v>962</v>
      </c>
      <c r="C94" s="35">
        <v>160</v>
      </c>
    </row>
    <row r="95" spans="1:3" ht="12.75">
      <c r="A95" s="32">
        <v>73</v>
      </c>
      <c r="B95" s="35" t="s">
        <v>963</v>
      </c>
      <c r="C95" s="35">
        <v>8</v>
      </c>
    </row>
    <row r="96" spans="1:3" ht="12.75">
      <c r="A96" s="32"/>
      <c r="B96" s="35"/>
      <c r="C96" s="35"/>
    </row>
    <row r="97" spans="1:3" ht="12.75">
      <c r="A97" s="32"/>
      <c r="B97" s="83" t="s">
        <v>964</v>
      </c>
      <c r="C97" s="35"/>
    </row>
    <row r="98" spans="1:3" ht="12.75">
      <c r="A98" s="32">
        <v>74</v>
      </c>
      <c r="B98" s="35" t="s">
        <v>965</v>
      </c>
      <c r="C98" s="35">
        <v>30</v>
      </c>
    </row>
    <row r="99" spans="1:3" ht="12.75">
      <c r="A99" s="32">
        <v>75</v>
      </c>
      <c r="B99" s="35" t="s">
        <v>966</v>
      </c>
      <c r="C99" s="35"/>
    </row>
    <row r="100" spans="1:3" ht="12.75">
      <c r="A100" s="32">
        <v>76</v>
      </c>
      <c r="B100" s="35" t="s">
        <v>967</v>
      </c>
      <c r="C100" s="35">
        <v>30</v>
      </c>
    </row>
    <row r="101" spans="1:3" ht="12.75">
      <c r="A101" s="32">
        <v>77</v>
      </c>
      <c r="B101" s="35" t="s">
        <v>968</v>
      </c>
      <c r="C101" s="35">
        <v>80</v>
      </c>
    </row>
    <row r="102" spans="1:3" ht="12.75">
      <c r="A102" s="32"/>
      <c r="B102" s="35"/>
      <c r="C102" s="35"/>
    </row>
    <row r="103" spans="1:3" ht="12.75">
      <c r="A103" s="32"/>
      <c r="B103" s="83" t="s">
        <v>969</v>
      </c>
      <c r="C103" s="35"/>
    </row>
    <row r="104" spans="1:3" ht="12.75">
      <c r="A104" s="32">
        <v>78</v>
      </c>
      <c r="B104" s="35" t="s">
        <v>970</v>
      </c>
      <c r="C104" s="35">
        <v>80</v>
      </c>
    </row>
    <row r="105" spans="1:3" ht="12.75">
      <c r="A105" s="32">
        <v>79</v>
      </c>
      <c r="B105" s="35" t="s">
        <v>971</v>
      </c>
      <c r="C105" s="35">
        <v>20</v>
      </c>
    </row>
    <row r="106" spans="1:3" ht="12.75">
      <c r="A106" s="32">
        <v>80</v>
      </c>
      <c r="B106" s="35" t="s">
        <v>972</v>
      </c>
      <c r="C106" s="35">
        <v>20</v>
      </c>
    </row>
    <row r="107" spans="1:3" ht="12.75">
      <c r="A107" s="32">
        <v>81</v>
      </c>
      <c r="B107" s="35" t="s">
        <v>973</v>
      </c>
      <c r="C107" s="35">
        <v>20</v>
      </c>
    </row>
    <row r="108" spans="1:3" ht="12.75">
      <c r="A108" s="32">
        <v>82</v>
      </c>
      <c r="B108" s="35" t="s">
        <v>974</v>
      </c>
      <c r="C108" s="35">
        <v>3</v>
      </c>
    </row>
    <row r="109" spans="1:3" ht="12.75">
      <c r="A109" s="32"/>
      <c r="B109" s="35"/>
      <c r="C109" s="35"/>
    </row>
    <row r="110" spans="1:3" ht="12.75">
      <c r="A110" s="32"/>
      <c r="B110" s="83" t="s">
        <v>975</v>
      </c>
      <c r="C110" s="35"/>
    </row>
    <row r="111" spans="1:3" ht="12.75">
      <c r="A111" s="32">
        <v>83</v>
      </c>
      <c r="B111" s="35" t="s">
        <v>976</v>
      </c>
      <c r="C111" s="35">
        <v>6</v>
      </c>
    </row>
    <row r="112" spans="1:3" ht="12.75">
      <c r="A112" s="32">
        <v>84</v>
      </c>
      <c r="B112" s="35" t="s">
        <v>977</v>
      </c>
      <c r="C112" s="35">
        <v>6</v>
      </c>
    </row>
    <row r="113" spans="1:3" ht="12.75">
      <c r="A113" s="32">
        <v>85</v>
      </c>
      <c r="B113" s="35" t="s">
        <v>978</v>
      </c>
      <c r="C113" s="35"/>
    </row>
    <row r="114" spans="1:3" ht="12.75">
      <c r="A114" s="32">
        <v>86</v>
      </c>
      <c r="B114" s="35" t="s">
        <v>979</v>
      </c>
      <c r="C114" s="35">
        <v>30</v>
      </c>
    </row>
    <row r="115" spans="1:3" ht="12.75">
      <c r="A115" s="32">
        <v>87</v>
      </c>
      <c r="B115" s="35" t="s">
        <v>980</v>
      </c>
      <c r="C115" s="35">
        <v>2</v>
      </c>
    </row>
    <row r="116" spans="1:3" ht="12.75">
      <c r="A116" s="32">
        <v>88</v>
      </c>
      <c r="B116" s="35" t="s">
        <v>981</v>
      </c>
      <c r="C116" s="35">
        <v>2</v>
      </c>
    </row>
    <row r="117" spans="1:3" ht="12.75">
      <c r="A117" s="32"/>
      <c r="B117" s="35"/>
      <c r="C117" s="35"/>
    </row>
    <row r="118" spans="1:3" ht="12.75">
      <c r="A118" s="32"/>
      <c r="B118" s="83" t="s">
        <v>982</v>
      </c>
      <c r="C118" s="35"/>
    </row>
    <row r="119" spans="1:3" ht="12.75">
      <c r="A119" s="32">
        <v>89</v>
      </c>
      <c r="B119" s="35" t="s">
        <v>983</v>
      </c>
      <c r="C119" s="35">
        <v>54</v>
      </c>
    </row>
    <row r="120" spans="1:3" ht="12.75">
      <c r="A120" s="32">
        <v>90</v>
      </c>
      <c r="B120" s="35" t="s">
        <v>984</v>
      </c>
      <c r="C120" s="35">
        <v>54</v>
      </c>
    </row>
    <row r="121" spans="1:3" ht="12.75">
      <c r="A121" s="32"/>
      <c r="B121" s="35"/>
      <c r="C121" s="35"/>
    </row>
    <row r="122" spans="1:3" ht="12.75">
      <c r="A122" s="32"/>
      <c r="B122" s="83" t="s">
        <v>985</v>
      </c>
      <c r="C122" s="35"/>
    </row>
    <row r="123" spans="1:3" ht="12.75">
      <c r="A123" s="32">
        <v>91</v>
      </c>
      <c r="B123" s="35" t="s">
        <v>958</v>
      </c>
      <c r="C123" s="35">
        <v>20</v>
      </c>
    </row>
  </sheetData>
  <sheetProtection/>
  <mergeCells count="4">
    <mergeCell ref="B1:C1"/>
    <mergeCell ref="B3:C3"/>
    <mergeCell ref="B27:D27"/>
    <mergeCell ref="B28:D28"/>
  </mergeCells>
  <printOptions gridLines="1" horizontalCentered="1"/>
  <pageMargins left="0.5118110236220472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4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8.28125" style="32" customWidth="1"/>
    <col min="2" max="2" width="74.00390625" style="27" bestFit="1" customWidth="1"/>
    <col min="3" max="3" width="0" style="27" hidden="1" customWidth="1"/>
    <col min="4" max="4" width="11.28125" style="32" hidden="1" customWidth="1"/>
    <col min="5" max="5" width="0" style="27" hidden="1" customWidth="1"/>
    <col min="6" max="6" width="11.57421875" style="27" hidden="1" customWidth="1"/>
    <col min="7" max="7" width="0" style="27" hidden="1" customWidth="1"/>
    <col min="8" max="8" width="11.00390625" style="27" hidden="1" customWidth="1"/>
    <col min="9" max="9" width="10.7109375" style="27" customWidth="1"/>
    <col min="10" max="10" width="12.421875" style="27" customWidth="1"/>
    <col min="11" max="13" width="9.140625" style="27" customWidth="1"/>
    <col min="14" max="14" width="11.00390625" style="27" customWidth="1"/>
    <col min="15" max="15" width="9.140625" style="27" customWidth="1"/>
    <col min="16" max="16" width="10.7109375" style="27" customWidth="1"/>
    <col min="17" max="16384" width="9.140625" style="27" customWidth="1"/>
  </cols>
  <sheetData>
    <row r="1" spans="2:4" ht="12.75">
      <c r="B1" s="66" t="s">
        <v>0</v>
      </c>
      <c r="C1" s="30"/>
      <c r="D1" s="66"/>
    </row>
    <row r="2" spans="2:4" ht="12.75">
      <c r="B2" s="66" t="s">
        <v>986</v>
      </c>
      <c r="D2" s="66"/>
    </row>
    <row r="3" spans="1:2" ht="20.25">
      <c r="A3" s="69">
        <v>51</v>
      </c>
      <c r="B3" s="84" t="s">
        <v>987</v>
      </c>
    </row>
    <row r="4" spans="2:16" ht="25.5">
      <c r="B4" s="43" t="s">
        <v>364</v>
      </c>
      <c r="C4" s="31" t="s">
        <v>988</v>
      </c>
      <c r="D4" s="85" t="s">
        <v>989</v>
      </c>
      <c r="E4" s="31" t="s">
        <v>990</v>
      </c>
      <c r="F4" s="85" t="s">
        <v>991</v>
      </c>
      <c r="G4" s="31" t="s">
        <v>992</v>
      </c>
      <c r="H4" s="31" t="s">
        <v>993</v>
      </c>
      <c r="I4" s="31" t="s">
        <v>994</v>
      </c>
      <c r="J4" s="32"/>
      <c r="K4" s="32"/>
      <c r="L4" s="32"/>
      <c r="M4" s="32"/>
      <c r="N4" s="32"/>
      <c r="O4" s="32"/>
      <c r="P4" s="32"/>
    </row>
    <row r="5" spans="2:4" ht="15.75">
      <c r="B5" s="80" t="s">
        <v>995</v>
      </c>
      <c r="D5" s="86"/>
    </row>
    <row r="6" spans="1:16" ht="16.5" customHeight="1">
      <c r="A6" s="32">
        <v>1</v>
      </c>
      <c r="B6" s="42" t="s">
        <v>996</v>
      </c>
      <c r="C6" s="44">
        <f aca="true" t="shared" si="0" ref="C6:C13">D6*6</f>
        <v>18</v>
      </c>
      <c r="D6" s="44">
        <v>3</v>
      </c>
      <c r="E6" s="32">
        <v>3</v>
      </c>
      <c r="F6" s="32"/>
      <c r="G6" s="87">
        <v>1</v>
      </c>
      <c r="H6" s="32"/>
      <c r="I6" s="32">
        <f aca="true" t="shared" si="1" ref="I6:I13">C6-E6-F6-G6-H6</f>
        <v>14</v>
      </c>
      <c r="J6" s="32"/>
      <c r="K6" s="32"/>
      <c r="L6" s="32"/>
      <c r="M6" s="32"/>
      <c r="N6" s="32"/>
      <c r="O6" s="32"/>
      <c r="P6" s="32"/>
    </row>
    <row r="7" spans="1:16" ht="16.5" customHeight="1">
      <c r="A7" s="32">
        <v>2</v>
      </c>
      <c r="B7" s="42" t="s">
        <v>997</v>
      </c>
      <c r="C7" s="44">
        <f t="shared" si="0"/>
        <v>30</v>
      </c>
      <c r="D7" s="44">
        <v>5</v>
      </c>
      <c r="E7" s="32"/>
      <c r="F7" s="32"/>
      <c r="G7" s="87">
        <v>2</v>
      </c>
      <c r="H7" s="32"/>
      <c r="I7" s="32">
        <f t="shared" si="1"/>
        <v>28</v>
      </c>
      <c r="J7" s="32"/>
      <c r="K7" s="32"/>
      <c r="L7" s="32"/>
      <c r="M7" s="32"/>
      <c r="N7" s="32"/>
      <c r="O7" s="32"/>
      <c r="P7" s="32"/>
    </row>
    <row r="8" spans="1:9" ht="12.75">
      <c r="A8" s="32">
        <v>3</v>
      </c>
      <c r="B8" s="27" t="s">
        <v>998</v>
      </c>
      <c r="C8" s="44">
        <f t="shared" si="0"/>
        <v>36</v>
      </c>
      <c r="D8" s="88">
        <v>6</v>
      </c>
      <c r="E8" s="32">
        <v>6</v>
      </c>
      <c r="G8" s="87">
        <v>4</v>
      </c>
      <c r="I8" s="32">
        <f t="shared" si="1"/>
        <v>26</v>
      </c>
    </row>
    <row r="9" spans="1:19" ht="15" customHeight="1">
      <c r="A9" s="32">
        <v>4</v>
      </c>
      <c r="B9" s="89" t="s">
        <v>999</v>
      </c>
      <c r="C9" s="44">
        <f t="shared" si="0"/>
        <v>42</v>
      </c>
      <c r="D9" s="90">
        <v>7</v>
      </c>
      <c r="E9" s="90">
        <v>7</v>
      </c>
      <c r="F9" s="90"/>
      <c r="G9" s="91"/>
      <c r="H9" s="90"/>
      <c r="I9" s="32">
        <f t="shared" si="1"/>
        <v>35</v>
      </c>
      <c r="J9" s="90"/>
      <c r="K9" s="90"/>
      <c r="L9" s="90"/>
      <c r="M9" s="90"/>
      <c r="N9" s="90"/>
      <c r="O9" s="90"/>
      <c r="P9" s="90"/>
      <c r="Q9" s="89"/>
      <c r="R9" s="89"/>
      <c r="S9" s="89"/>
    </row>
    <row r="10" spans="1:19" ht="15" customHeight="1">
      <c r="A10" s="32">
        <v>5</v>
      </c>
      <c r="B10" s="42" t="s">
        <v>1000</v>
      </c>
      <c r="C10" s="44">
        <f t="shared" si="0"/>
        <v>78</v>
      </c>
      <c r="D10" s="90">
        <v>13</v>
      </c>
      <c r="E10" s="92">
        <v>8</v>
      </c>
      <c r="F10" s="90"/>
      <c r="G10" s="91">
        <v>8</v>
      </c>
      <c r="H10" s="90"/>
      <c r="I10" s="32">
        <f t="shared" si="1"/>
        <v>62</v>
      </c>
      <c r="J10" s="90"/>
      <c r="K10" s="90"/>
      <c r="L10" s="90"/>
      <c r="M10" s="90"/>
      <c r="N10" s="90"/>
      <c r="O10" s="90"/>
      <c r="P10" s="90"/>
      <c r="Q10" s="89"/>
      <c r="R10" s="89"/>
      <c r="S10" s="89"/>
    </row>
    <row r="11" spans="1:9" s="81" customFormat="1" ht="15">
      <c r="A11" s="32">
        <v>6</v>
      </c>
      <c r="B11" s="42" t="s">
        <v>1001</v>
      </c>
      <c r="C11" s="44">
        <f t="shared" si="0"/>
        <v>18</v>
      </c>
      <c r="D11" s="44">
        <v>3</v>
      </c>
      <c r="E11" s="93"/>
      <c r="G11" s="87">
        <v>2</v>
      </c>
      <c r="I11" s="32">
        <f t="shared" si="1"/>
        <v>16</v>
      </c>
    </row>
    <row r="12" spans="1:9" s="81" customFormat="1" ht="15">
      <c r="A12" s="32">
        <v>7</v>
      </c>
      <c r="B12" s="42" t="s">
        <v>1002</v>
      </c>
      <c r="C12" s="44">
        <f t="shared" si="0"/>
        <v>30</v>
      </c>
      <c r="D12" s="44">
        <v>5</v>
      </c>
      <c r="E12" s="87">
        <v>5</v>
      </c>
      <c r="G12" s="87">
        <v>1</v>
      </c>
      <c r="I12" s="32">
        <f t="shared" si="1"/>
        <v>24</v>
      </c>
    </row>
    <row r="13" spans="1:9" s="81" customFormat="1" ht="15">
      <c r="A13" s="32">
        <v>8</v>
      </c>
      <c r="B13" s="42" t="s">
        <v>1003</v>
      </c>
      <c r="C13" s="44">
        <f t="shared" si="0"/>
        <v>30</v>
      </c>
      <c r="D13" s="44">
        <v>5</v>
      </c>
      <c r="E13" s="87">
        <v>5</v>
      </c>
      <c r="F13" s="94"/>
      <c r="G13" s="87">
        <v>1</v>
      </c>
      <c r="I13" s="32">
        <f t="shared" si="1"/>
        <v>24</v>
      </c>
    </row>
    <row r="14" spans="2:19" ht="12.75">
      <c r="B14" s="89"/>
      <c r="C14" s="44"/>
      <c r="D14" s="90"/>
      <c r="E14" s="90"/>
      <c r="F14" s="90"/>
      <c r="G14" s="91"/>
      <c r="H14" s="90"/>
      <c r="I14" s="32"/>
      <c r="J14" s="90"/>
      <c r="K14" s="90"/>
      <c r="L14" s="90"/>
      <c r="M14" s="90"/>
      <c r="N14" s="90"/>
      <c r="O14" s="90"/>
      <c r="P14" s="90"/>
      <c r="Q14" s="89"/>
      <c r="R14" s="89"/>
      <c r="S14" s="89"/>
    </row>
    <row r="15" spans="1:19" ht="12.75">
      <c r="A15" s="32">
        <v>9</v>
      </c>
      <c r="B15" s="89" t="s">
        <v>1004</v>
      </c>
      <c r="C15" s="44">
        <f>D15*6</f>
        <v>18</v>
      </c>
      <c r="D15" s="90">
        <v>3</v>
      </c>
      <c r="E15" s="90">
        <v>3</v>
      </c>
      <c r="F15" s="90">
        <v>3</v>
      </c>
      <c r="G15" s="90">
        <v>3</v>
      </c>
      <c r="H15" s="90"/>
      <c r="I15" s="32">
        <f>C15-E15-F15-G15-H15</f>
        <v>9</v>
      </c>
      <c r="J15" s="90"/>
      <c r="K15" s="90"/>
      <c r="L15" s="90"/>
      <c r="M15" s="90"/>
      <c r="N15" s="90"/>
      <c r="O15" s="90"/>
      <c r="P15" s="90"/>
      <c r="Q15" s="89"/>
      <c r="R15" s="89"/>
      <c r="S15" s="89"/>
    </row>
    <row r="16" spans="1:19" ht="12.75">
      <c r="A16" s="32">
        <v>10</v>
      </c>
      <c r="B16" s="89" t="s">
        <v>1005</v>
      </c>
      <c r="C16" s="44">
        <f>D16*6</f>
        <v>12</v>
      </c>
      <c r="D16" s="90">
        <v>2</v>
      </c>
      <c r="E16" s="90"/>
      <c r="F16" s="90"/>
      <c r="G16" s="90">
        <v>2</v>
      </c>
      <c r="H16" s="90"/>
      <c r="I16" s="32">
        <f>C16-E16-F16-G16-H16</f>
        <v>10</v>
      </c>
      <c r="J16" s="90"/>
      <c r="K16" s="90"/>
      <c r="L16" s="90"/>
      <c r="M16" s="90"/>
      <c r="N16" s="90"/>
      <c r="O16" s="90"/>
      <c r="P16" s="90"/>
      <c r="Q16" s="89"/>
      <c r="R16" s="89"/>
      <c r="S16" s="89"/>
    </row>
    <row r="17" spans="1:19" ht="12.75">
      <c r="A17" s="32">
        <v>11</v>
      </c>
      <c r="B17" s="89" t="s">
        <v>1006</v>
      </c>
      <c r="C17" s="44">
        <f>D17*6</f>
        <v>30</v>
      </c>
      <c r="D17" s="90">
        <v>5</v>
      </c>
      <c r="E17" s="90">
        <v>5</v>
      </c>
      <c r="F17" s="90">
        <v>5</v>
      </c>
      <c r="G17" s="90">
        <v>5</v>
      </c>
      <c r="H17" s="90"/>
      <c r="I17" s="32">
        <f>C17-E17-F17-G17-H17</f>
        <v>15</v>
      </c>
      <c r="J17" s="90"/>
      <c r="K17" s="90"/>
      <c r="L17" s="90"/>
      <c r="M17" s="90"/>
      <c r="N17" s="90"/>
      <c r="O17" s="90"/>
      <c r="P17" s="90"/>
      <c r="Q17" s="89"/>
      <c r="R17" s="89"/>
      <c r="S17" s="89"/>
    </row>
    <row r="18" spans="1:19" ht="12.75">
      <c r="A18" s="32">
        <v>12</v>
      </c>
      <c r="B18" s="89" t="s">
        <v>1007</v>
      </c>
      <c r="C18" s="44">
        <f>D18*6</f>
        <v>12</v>
      </c>
      <c r="D18" s="90">
        <v>2</v>
      </c>
      <c r="E18" s="90"/>
      <c r="F18" s="90"/>
      <c r="G18" s="90"/>
      <c r="H18" s="90"/>
      <c r="I18" s="32">
        <f>C18-E18-F18-G18-H18</f>
        <v>12</v>
      </c>
      <c r="J18" s="90"/>
      <c r="K18" s="90"/>
      <c r="L18" s="90"/>
      <c r="M18" s="90"/>
      <c r="N18" s="90"/>
      <c r="O18" s="90"/>
      <c r="P18" s="90"/>
      <c r="Q18" s="89"/>
      <c r="R18" s="89"/>
      <c r="S18" s="89"/>
    </row>
    <row r="19" spans="1:19" ht="12.75">
      <c r="A19" s="32">
        <v>13</v>
      </c>
      <c r="B19" s="89" t="s">
        <v>1008</v>
      </c>
      <c r="C19" s="44">
        <f>D19*6</f>
        <v>6</v>
      </c>
      <c r="D19" s="90">
        <v>1</v>
      </c>
      <c r="E19" s="90"/>
      <c r="F19" s="90"/>
      <c r="G19" s="90"/>
      <c r="H19" s="90"/>
      <c r="I19" s="32">
        <f>C19-E19-F19-G19-H19</f>
        <v>6</v>
      </c>
      <c r="J19" s="90"/>
      <c r="K19" s="90"/>
      <c r="L19" s="90"/>
      <c r="M19" s="90"/>
      <c r="N19" s="90"/>
      <c r="O19" s="90"/>
      <c r="P19" s="90"/>
      <c r="Q19" s="89"/>
      <c r="R19" s="89"/>
      <c r="S19" s="89"/>
    </row>
    <row r="20" spans="2:19" ht="12.75">
      <c r="B20" s="89"/>
      <c r="C20" s="44"/>
      <c r="D20" s="90"/>
      <c r="E20" s="90"/>
      <c r="F20" s="90"/>
      <c r="G20" s="90"/>
      <c r="H20" s="90"/>
      <c r="I20" s="32"/>
      <c r="J20" s="90"/>
      <c r="K20" s="90"/>
      <c r="L20" s="90"/>
      <c r="M20" s="90"/>
      <c r="N20" s="90"/>
      <c r="O20" s="90"/>
      <c r="P20" s="90"/>
      <c r="Q20" s="89"/>
      <c r="R20" s="89"/>
      <c r="S20" s="89"/>
    </row>
    <row r="21" spans="1:9" ht="12.75">
      <c r="A21" s="32">
        <v>14</v>
      </c>
      <c r="B21" s="27" t="s">
        <v>1009</v>
      </c>
      <c r="C21" s="44">
        <f aca="true" t="shared" si="2" ref="C21:C30">D21*6</f>
        <v>6</v>
      </c>
      <c r="D21" s="44">
        <v>1</v>
      </c>
      <c r="G21" s="32">
        <v>1</v>
      </c>
      <c r="I21" s="32">
        <f aca="true" t="shared" si="3" ref="I21:I30">C21-E21-F21-G21-H21</f>
        <v>5</v>
      </c>
    </row>
    <row r="22" spans="1:9" ht="12.75">
      <c r="A22" s="32">
        <v>15</v>
      </c>
      <c r="B22" s="89" t="s">
        <v>1010</v>
      </c>
      <c r="C22" s="44">
        <f t="shared" si="2"/>
        <v>6</v>
      </c>
      <c r="D22" s="44">
        <v>1</v>
      </c>
      <c r="E22" s="32">
        <v>1</v>
      </c>
      <c r="F22" s="44">
        <v>1</v>
      </c>
      <c r="G22" s="44">
        <v>1</v>
      </c>
      <c r="I22" s="32">
        <f t="shared" si="3"/>
        <v>3</v>
      </c>
    </row>
    <row r="23" spans="1:9" ht="15" customHeight="1">
      <c r="A23" s="32">
        <v>16</v>
      </c>
      <c r="B23" s="89" t="s">
        <v>1011</v>
      </c>
      <c r="C23" s="44">
        <f t="shared" si="2"/>
        <v>18</v>
      </c>
      <c r="D23" s="44">
        <v>3</v>
      </c>
      <c r="G23" s="32">
        <v>2</v>
      </c>
      <c r="I23" s="32">
        <f t="shared" si="3"/>
        <v>16</v>
      </c>
    </row>
    <row r="24" spans="1:16" ht="16.5" customHeight="1">
      <c r="A24" s="32">
        <v>17</v>
      </c>
      <c r="B24" s="27" t="s">
        <v>1012</v>
      </c>
      <c r="C24" s="44">
        <f t="shared" si="2"/>
        <v>54</v>
      </c>
      <c r="D24" s="32">
        <f>7+1+1</f>
        <v>9</v>
      </c>
      <c r="E24" s="32"/>
      <c r="F24" s="32"/>
      <c r="G24" s="32">
        <v>2</v>
      </c>
      <c r="H24" s="32"/>
      <c r="I24" s="32">
        <f t="shared" si="3"/>
        <v>52</v>
      </c>
      <c r="J24" s="32"/>
      <c r="K24" s="32"/>
      <c r="L24" s="32"/>
      <c r="M24" s="32"/>
      <c r="N24" s="32"/>
      <c r="O24" s="32"/>
      <c r="P24" s="32"/>
    </row>
    <row r="25" spans="1:16" ht="16.5" customHeight="1">
      <c r="A25" s="32">
        <v>18</v>
      </c>
      <c r="B25" s="27" t="s">
        <v>1013</v>
      </c>
      <c r="C25" s="44">
        <f t="shared" si="2"/>
        <v>36</v>
      </c>
      <c r="D25" s="44">
        <v>6</v>
      </c>
      <c r="E25" s="32"/>
      <c r="F25" s="32"/>
      <c r="G25" s="32">
        <v>3</v>
      </c>
      <c r="H25" s="32"/>
      <c r="I25" s="32">
        <f t="shared" si="3"/>
        <v>33</v>
      </c>
      <c r="J25" s="32"/>
      <c r="K25" s="32"/>
      <c r="L25" s="32"/>
      <c r="M25" s="32"/>
      <c r="N25" s="32"/>
      <c r="O25" s="32"/>
      <c r="P25" s="32"/>
    </row>
    <row r="26" spans="1:16" ht="16.5" customHeight="1">
      <c r="A26" s="32">
        <v>19</v>
      </c>
      <c r="B26" s="27" t="s">
        <v>1014</v>
      </c>
      <c r="C26" s="44">
        <f t="shared" si="2"/>
        <v>12</v>
      </c>
      <c r="D26" s="32">
        <v>2</v>
      </c>
      <c r="E26" s="32"/>
      <c r="F26" s="32"/>
      <c r="G26" s="32"/>
      <c r="H26" s="32"/>
      <c r="I26" s="32">
        <f t="shared" si="3"/>
        <v>12</v>
      </c>
      <c r="J26" s="32"/>
      <c r="K26" s="32"/>
      <c r="L26" s="32"/>
      <c r="M26" s="32"/>
      <c r="N26" s="32"/>
      <c r="O26" s="32"/>
      <c r="P26" s="32"/>
    </row>
    <row r="27" spans="1:16" ht="16.5" customHeight="1">
      <c r="A27" s="32">
        <v>20</v>
      </c>
      <c r="B27" s="27" t="s">
        <v>1015</v>
      </c>
      <c r="C27" s="44">
        <f t="shared" si="2"/>
        <v>18</v>
      </c>
      <c r="D27" s="32">
        <v>3</v>
      </c>
      <c r="E27" s="32"/>
      <c r="F27" s="32"/>
      <c r="G27" s="32"/>
      <c r="H27" s="32"/>
      <c r="I27" s="32">
        <f t="shared" si="3"/>
        <v>18</v>
      </c>
      <c r="J27" s="32"/>
      <c r="K27" s="32"/>
      <c r="L27" s="32"/>
      <c r="M27" s="32"/>
      <c r="N27" s="32"/>
      <c r="O27" s="32"/>
      <c r="P27" s="32"/>
    </row>
    <row r="28" spans="1:16" ht="16.5" customHeight="1">
      <c r="A28" s="32">
        <v>21</v>
      </c>
      <c r="B28" s="27" t="s">
        <v>1016</v>
      </c>
      <c r="C28" s="44">
        <f t="shared" si="2"/>
        <v>6</v>
      </c>
      <c r="D28" s="32">
        <v>1</v>
      </c>
      <c r="E28" s="32">
        <v>1</v>
      </c>
      <c r="F28" s="32">
        <v>1</v>
      </c>
      <c r="G28" s="32">
        <v>1</v>
      </c>
      <c r="H28" s="32"/>
      <c r="I28" s="32">
        <f t="shared" si="3"/>
        <v>3</v>
      </c>
      <c r="J28" s="32"/>
      <c r="K28" s="32"/>
      <c r="L28" s="32"/>
      <c r="M28" s="32"/>
      <c r="N28" s="32"/>
      <c r="O28" s="32"/>
      <c r="P28" s="32"/>
    </row>
    <row r="29" spans="1:16" ht="16.5" customHeight="1">
      <c r="A29" s="32">
        <v>22</v>
      </c>
      <c r="B29" s="27" t="s">
        <v>1017</v>
      </c>
      <c r="C29" s="44">
        <f t="shared" si="2"/>
        <v>6</v>
      </c>
      <c r="D29" s="32">
        <v>1</v>
      </c>
      <c r="E29" s="32"/>
      <c r="F29" s="32"/>
      <c r="G29" s="32"/>
      <c r="H29" s="32"/>
      <c r="I29" s="32">
        <f t="shared" si="3"/>
        <v>6</v>
      </c>
      <c r="J29" s="32"/>
      <c r="K29" s="32"/>
      <c r="L29" s="32"/>
      <c r="M29" s="32"/>
      <c r="N29" s="32"/>
      <c r="O29" s="32"/>
      <c r="P29" s="32"/>
    </row>
    <row r="30" spans="1:16" ht="16.5" customHeight="1">
      <c r="A30" s="32">
        <v>23</v>
      </c>
      <c r="B30" s="27" t="s">
        <v>1018</v>
      </c>
      <c r="C30" s="44">
        <f t="shared" si="2"/>
        <v>18</v>
      </c>
      <c r="D30" s="32">
        <v>3</v>
      </c>
      <c r="E30" s="32"/>
      <c r="F30" s="32"/>
      <c r="G30" s="32"/>
      <c r="H30" s="32"/>
      <c r="I30" s="32">
        <f t="shared" si="3"/>
        <v>18</v>
      </c>
      <c r="J30" s="32"/>
      <c r="K30" s="32"/>
      <c r="L30" s="32"/>
      <c r="M30" s="32"/>
      <c r="N30" s="32"/>
      <c r="O30" s="32"/>
      <c r="P30" s="32"/>
    </row>
    <row r="31" spans="3:16" ht="16.5" customHeight="1">
      <c r="C31" s="44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42" customFormat="1" ht="16.5" customHeight="1">
      <c r="A32" s="44">
        <v>24</v>
      </c>
      <c r="B32" s="42" t="s">
        <v>1019</v>
      </c>
      <c r="C32" s="44">
        <f>D32*6</f>
        <v>24</v>
      </c>
      <c r="D32" s="44">
        <f>3+1</f>
        <v>4</v>
      </c>
      <c r="E32" s="44">
        <v>4</v>
      </c>
      <c r="F32" s="44">
        <v>4</v>
      </c>
      <c r="G32" s="44">
        <v>2</v>
      </c>
      <c r="H32" s="44"/>
      <c r="I32" s="32">
        <f>C32-E32-F32-G32-H32</f>
        <v>14</v>
      </c>
      <c r="J32" s="44"/>
      <c r="K32" s="44"/>
      <c r="L32" s="44"/>
      <c r="M32" s="44"/>
      <c r="N32" s="44"/>
      <c r="O32" s="44"/>
      <c r="P32" s="44"/>
    </row>
    <row r="33" spans="1:16" s="42" customFormat="1" ht="16.5" customHeight="1">
      <c r="A33" s="44">
        <v>25</v>
      </c>
      <c r="B33" s="42" t="s">
        <v>1020</v>
      </c>
      <c r="C33" s="44">
        <f>D33*6</f>
        <v>24</v>
      </c>
      <c r="D33" s="44">
        <f>3+1</f>
        <v>4</v>
      </c>
      <c r="E33" s="44">
        <v>4</v>
      </c>
      <c r="F33" s="44">
        <v>4</v>
      </c>
      <c r="G33" s="44">
        <v>3</v>
      </c>
      <c r="H33" s="44"/>
      <c r="I33" s="32">
        <f>C33-E33-F33-G33-H33</f>
        <v>13</v>
      </c>
      <c r="J33" s="44"/>
      <c r="K33" s="44"/>
      <c r="L33" s="44"/>
      <c r="M33" s="44"/>
      <c r="N33" s="44"/>
      <c r="O33" s="44"/>
      <c r="P33" s="44"/>
    </row>
    <row r="34" spans="1:16" s="42" customFormat="1" ht="16.5" customHeight="1">
      <c r="A34" s="44">
        <v>26</v>
      </c>
      <c r="B34" s="42" t="s">
        <v>1021</v>
      </c>
      <c r="C34" s="44">
        <f>D34*6</f>
        <v>12</v>
      </c>
      <c r="D34" s="44">
        <v>2</v>
      </c>
      <c r="E34" s="44"/>
      <c r="F34" s="44"/>
      <c r="G34" s="44">
        <v>1</v>
      </c>
      <c r="H34" s="44"/>
      <c r="I34" s="32">
        <f>C34-E34-F34-G34-H34</f>
        <v>11</v>
      </c>
      <c r="J34" s="44"/>
      <c r="K34" s="44"/>
      <c r="L34" s="44"/>
      <c r="M34" s="44"/>
      <c r="N34" s="44"/>
      <c r="O34" s="44"/>
      <c r="P34" s="44"/>
    </row>
    <row r="35" spans="1:16" s="42" customFormat="1" ht="16.5" customHeight="1">
      <c r="A35" s="44">
        <v>27</v>
      </c>
      <c r="B35" s="42" t="s">
        <v>1022</v>
      </c>
      <c r="C35" s="44">
        <f>D35*6</f>
        <v>18</v>
      </c>
      <c r="D35" s="44">
        <v>3</v>
      </c>
      <c r="E35" s="44"/>
      <c r="F35" s="44"/>
      <c r="G35" s="44"/>
      <c r="H35" s="44"/>
      <c r="I35" s="32">
        <f>C35-E35-F35-G35-H35</f>
        <v>18</v>
      </c>
      <c r="J35" s="44"/>
      <c r="K35" s="44"/>
      <c r="L35" s="44"/>
      <c r="M35" s="44"/>
      <c r="N35" s="44"/>
      <c r="O35" s="44"/>
      <c r="P35" s="44"/>
    </row>
    <row r="36" spans="1:16" s="42" customFormat="1" ht="16.5" customHeight="1">
      <c r="A36" s="44">
        <v>28</v>
      </c>
      <c r="B36" s="42" t="s">
        <v>1023</v>
      </c>
      <c r="C36" s="44">
        <f>D36*6</f>
        <v>12</v>
      </c>
      <c r="D36" s="44">
        <v>2</v>
      </c>
      <c r="E36" s="44"/>
      <c r="F36" s="44"/>
      <c r="G36" s="44">
        <v>2</v>
      </c>
      <c r="H36" s="44"/>
      <c r="I36" s="32">
        <f>C36-E36-F36-G36-H36</f>
        <v>10</v>
      </c>
      <c r="J36" s="44"/>
      <c r="K36" s="44"/>
      <c r="L36" s="44"/>
      <c r="M36" s="44"/>
      <c r="N36" s="44"/>
      <c r="O36" s="44"/>
      <c r="P36" s="44"/>
    </row>
    <row r="37" spans="1:16" s="42" customFormat="1" ht="16.5" customHeight="1">
      <c r="A37" s="44"/>
      <c r="C37" s="44"/>
      <c r="D37" s="44"/>
      <c r="E37" s="44"/>
      <c r="F37" s="44"/>
      <c r="G37" s="44"/>
      <c r="H37" s="44"/>
      <c r="I37" s="32"/>
      <c r="J37" s="44"/>
      <c r="K37" s="44"/>
      <c r="L37" s="44"/>
      <c r="M37" s="44"/>
      <c r="N37" s="44"/>
      <c r="O37" s="44"/>
      <c r="P37" s="44"/>
    </row>
    <row r="38" spans="1:16" s="42" customFormat="1" ht="16.5" customHeight="1">
      <c r="A38" s="44">
        <v>29</v>
      </c>
      <c r="B38" s="42" t="s">
        <v>1024</v>
      </c>
      <c r="C38" s="44">
        <f>D38*6</f>
        <v>6</v>
      </c>
      <c r="D38" s="44">
        <v>1</v>
      </c>
      <c r="E38" s="44"/>
      <c r="F38" s="44"/>
      <c r="G38" s="44">
        <v>1</v>
      </c>
      <c r="H38" s="44"/>
      <c r="I38" s="32">
        <f aca="true" t="shared" si="4" ref="I38:I43">C38-E38-F38-G38-H38</f>
        <v>5</v>
      </c>
      <c r="J38" s="44"/>
      <c r="K38" s="44"/>
      <c r="L38" s="44"/>
      <c r="M38" s="44"/>
      <c r="N38" s="44"/>
      <c r="O38" s="44"/>
      <c r="P38" s="44"/>
    </row>
    <row r="39" spans="1:16" s="42" customFormat="1" ht="16.5" customHeight="1">
      <c r="A39" s="44">
        <v>30</v>
      </c>
      <c r="B39" s="42" t="s">
        <v>1025</v>
      </c>
      <c r="C39" s="44">
        <f>D39*6</f>
        <v>12</v>
      </c>
      <c r="D39" s="44">
        <v>2</v>
      </c>
      <c r="E39" s="44">
        <v>2</v>
      </c>
      <c r="F39" s="44">
        <v>2</v>
      </c>
      <c r="G39" s="44">
        <v>2</v>
      </c>
      <c r="H39" s="44"/>
      <c r="I39" s="32">
        <f t="shared" si="4"/>
        <v>6</v>
      </c>
      <c r="J39" s="44"/>
      <c r="K39" s="44"/>
      <c r="L39" s="44"/>
      <c r="M39" s="44"/>
      <c r="N39" s="44"/>
      <c r="O39" s="44"/>
      <c r="P39" s="44"/>
    </row>
    <row r="40" spans="1:16" s="42" customFormat="1" ht="16.5" customHeight="1">
      <c r="A40" s="44">
        <v>31</v>
      </c>
      <c r="B40" s="42" t="s">
        <v>1026</v>
      </c>
      <c r="C40" s="44">
        <v>270</v>
      </c>
      <c r="D40" s="44">
        <v>45</v>
      </c>
      <c r="E40" s="44">
        <v>45</v>
      </c>
      <c r="F40" s="44"/>
      <c r="G40" s="44"/>
      <c r="H40" s="44"/>
      <c r="I40" s="44">
        <f t="shared" si="4"/>
        <v>225</v>
      </c>
      <c r="J40" s="44"/>
      <c r="K40" s="44"/>
      <c r="L40" s="44"/>
      <c r="M40" s="44"/>
      <c r="N40" s="44"/>
      <c r="O40" s="44"/>
      <c r="P40" s="44"/>
    </row>
    <row r="41" spans="1:16" s="42" customFormat="1" ht="12.75">
      <c r="A41" s="44">
        <v>32</v>
      </c>
      <c r="B41" s="42" t="s">
        <v>1027</v>
      </c>
      <c r="C41" s="44">
        <f>D41*6</f>
        <v>30</v>
      </c>
      <c r="D41" s="44">
        <v>5</v>
      </c>
      <c r="E41" s="44">
        <v>5</v>
      </c>
      <c r="F41" s="44">
        <v>5</v>
      </c>
      <c r="G41" s="44">
        <v>5</v>
      </c>
      <c r="H41" s="44"/>
      <c r="I41" s="32">
        <f t="shared" si="4"/>
        <v>15</v>
      </c>
      <c r="J41" s="44"/>
      <c r="K41" s="44"/>
      <c r="L41" s="44"/>
      <c r="M41" s="44"/>
      <c r="N41" s="44"/>
      <c r="O41" s="44"/>
      <c r="P41" s="44"/>
    </row>
    <row r="42" spans="1:9" ht="12.75">
      <c r="A42" s="32">
        <v>33</v>
      </c>
      <c r="B42" s="27" t="s">
        <v>1028</v>
      </c>
      <c r="C42" s="44">
        <f>D42*6</f>
        <v>246</v>
      </c>
      <c r="D42" s="32">
        <v>41</v>
      </c>
      <c r="E42" s="32">
        <v>41</v>
      </c>
      <c r="G42" s="44">
        <v>41</v>
      </c>
      <c r="I42" s="32">
        <f t="shared" si="4"/>
        <v>164</v>
      </c>
    </row>
    <row r="43" spans="1:9" ht="12.75">
      <c r="A43" s="32">
        <v>34</v>
      </c>
      <c r="B43" s="27" t="s">
        <v>1029</v>
      </c>
      <c r="C43" s="44">
        <f>D43*6</f>
        <v>132</v>
      </c>
      <c r="D43" s="32">
        <f>132/6</f>
        <v>22</v>
      </c>
      <c r="E43" s="44">
        <v>22</v>
      </c>
      <c r="G43" s="44">
        <v>22</v>
      </c>
      <c r="I43" s="32">
        <f t="shared" si="4"/>
        <v>88</v>
      </c>
    </row>
    <row r="44" spans="1:16" s="42" customFormat="1" ht="16.5" customHeight="1">
      <c r="A44" s="44"/>
      <c r="C44" s="44"/>
      <c r="D44" s="44"/>
      <c r="E44" s="44"/>
      <c r="F44" s="44"/>
      <c r="G44" s="44"/>
      <c r="H44" s="44"/>
      <c r="I44" s="32"/>
      <c r="J44" s="44"/>
      <c r="K44" s="44"/>
      <c r="L44" s="44"/>
      <c r="M44" s="44"/>
      <c r="N44" s="44"/>
      <c r="O44" s="44"/>
      <c r="P44" s="44"/>
    </row>
    <row r="45" spans="1:9" s="81" customFormat="1" ht="15">
      <c r="A45" s="87">
        <v>35</v>
      </c>
      <c r="B45" s="42" t="s">
        <v>1030</v>
      </c>
      <c r="C45" s="44">
        <f>D45*6</f>
        <v>6</v>
      </c>
      <c r="D45" s="44">
        <v>1</v>
      </c>
      <c r="G45" s="87">
        <v>1</v>
      </c>
      <c r="I45" s="32">
        <f>C45-E45-F45-G45-H45</f>
        <v>5</v>
      </c>
    </row>
    <row r="46" spans="1:9" s="81" customFormat="1" ht="15">
      <c r="A46" s="87">
        <v>36</v>
      </c>
      <c r="B46" s="42" t="s">
        <v>1031</v>
      </c>
      <c r="C46" s="44">
        <f>D46*6</f>
        <v>18</v>
      </c>
      <c r="D46" s="44">
        <v>3</v>
      </c>
      <c r="G46" s="87"/>
      <c r="I46" s="32">
        <f>C46-E46-F46-G46-H46</f>
        <v>18</v>
      </c>
    </row>
    <row r="47" spans="1:9" s="81" customFormat="1" ht="15">
      <c r="A47" s="87">
        <v>37</v>
      </c>
      <c r="B47" s="42" t="s">
        <v>1032</v>
      </c>
      <c r="C47" s="44">
        <f>D47*6</f>
        <v>6</v>
      </c>
      <c r="D47" s="44">
        <v>1</v>
      </c>
      <c r="G47" s="95">
        <v>1</v>
      </c>
      <c r="I47" s="32">
        <f>C47-E47-F47-G47-H47</f>
        <v>5</v>
      </c>
    </row>
    <row r="48" spans="1:9" s="81" customFormat="1" ht="15">
      <c r="A48" s="93"/>
      <c r="B48" s="42"/>
      <c r="C48" s="44"/>
      <c r="D48" s="44"/>
      <c r="I48" s="32"/>
    </row>
    <row r="49" spans="1:19" ht="15.75" customHeight="1">
      <c r="A49" s="32">
        <v>38</v>
      </c>
      <c r="B49" s="89" t="s">
        <v>1033</v>
      </c>
      <c r="C49" s="44">
        <f aca="true" t="shared" si="5" ref="C49:C54">D49*6</f>
        <v>12</v>
      </c>
      <c r="D49" s="90">
        <v>2</v>
      </c>
      <c r="E49" s="90"/>
      <c r="F49" s="90"/>
      <c r="G49" s="90"/>
      <c r="H49" s="90"/>
      <c r="I49" s="32">
        <f aca="true" t="shared" si="6" ref="I49:I54">C49-E49-F49-G49-H49</f>
        <v>12</v>
      </c>
      <c r="J49" s="90"/>
      <c r="K49" s="90"/>
      <c r="L49" s="90"/>
      <c r="M49" s="90"/>
      <c r="N49" s="90"/>
      <c r="O49" s="90"/>
      <c r="P49" s="90"/>
      <c r="Q49" s="89"/>
      <c r="R49" s="89"/>
      <c r="S49" s="89"/>
    </row>
    <row r="50" spans="1:9" ht="14.25" customHeight="1">
      <c r="A50" s="32">
        <v>39</v>
      </c>
      <c r="B50" s="27" t="s">
        <v>1034</v>
      </c>
      <c r="C50" s="44">
        <f t="shared" si="5"/>
        <v>12</v>
      </c>
      <c r="D50" s="32">
        <v>2</v>
      </c>
      <c r="I50" s="32">
        <f t="shared" si="6"/>
        <v>12</v>
      </c>
    </row>
    <row r="51" spans="1:16" ht="16.5" customHeight="1">
      <c r="A51" s="32">
        <v>40</v>
      </c>
      <c r="B51" s="27" t="s">
        <v>1035</v>
      </c>
      <c r="C51" s="44">
        <f t="shared" si="5"/>
        <v>6</v>
      </c>
      <c r="D51" s="32">
        <v>1</v>
      </c>
      <c r="E51" s="32">
        <v>1</v>
      </c>
      <c r="F51" s="32">
        <v>1</v>
      </c>
      <c r="G51" s="32">
        <v>2</v>
      </c>
      <c r="H51" s="32"/>
      <c r="I51" s="32">
        <f t="shared" si="6"/>
        <v>2</v>
      </c>
      <c r="J51" s="32"/>
      <c r="K51" s="32"/>
      <c r="L51" s="32"/>
      <c r="M51" s="32"/>
      <c r="N51" s="32"/>
      <c r="O51" s="32"/>
      <c r="P51" s="32"/>
    </row>
    <row r="52" spans="1:16" ht="16.5" customHeight="1">
      <c r="A52" s="32">
        <v>41</v>
      </c>
      <c r="B52" s="27" t="s">
        <v>1036</v>
      </c>
      <c r="C52" s="44">
        <f t="shared" si="5"/>
        <v>24</v>
      </c>
      <c r="D52" s="32">
        <v>4</v>
      </c>
      <c r="E52" s="32">
        <v>4</v>
      </c>
      <c r="F52" s="32">
        <v>4</v>
      </c>
      <c r="G52" s="32">
        <v>1</v>
      </c>
      <c r="H52" s="32"/>
      <c r="I52" s="32">
        <f t="shared" si="6"/>
        <v>15</v>
      </c>
      <c r="J52" s="32"/>
      <c r="K52" s="32"/>
      <c r="L52" s="32"/>
      <c r="M52" s="32"/>
      <c r="N52" s="32"/>
      <c r="O52" s="32"/>
      <c r="P52" s="32"/>
    </row>
    <row r="53" spans="1:16" s="42" customFormat="1" ht="16.5" customHeight="1">
      <c r="A53" s="32">
        <v>42</v>
      </c>
      <c r="B53" s="42" t="s">
        <v>1037</v>
      </c>
      <c r="C53" s="44">
        <f t="shared" si="5"/>
        <v>6</v>
      </c>
      <c r="D53" s="44">
        <v>1</v>
      </c>
      <c r="E53" s="44"/>
      <c r="F53" s="44"/>
      <c r="G53" s="44">
        <v>1</v>
      </c>
      <c r="H53" s="44"/>
      <c r="I53" s="32">
        <f t="shared" si="6"/>
        <v>5</v>
      </c>
      <c r="J53" s="44"/>
      <c r="K53" s="44"/>
      <c r="L53" s="44"/>
      <c r="M53" s="44"/>
      <c r="N53" s="44"/>
      <c r="O53" s="44"/>
      <c r="P53" s="44"/>
    </row>
    <row r="54" spans="1:16" s="42" customFormat="1" ht="16.5" customHeight="1">
      <c r="A54" s="32">
        <v>43</v>
      </c>
      <c r="B54" s="42" t="s">
        <v>1038</v>
      </c>
      <c r="C54" s="44">
        <f t="shared" si="5"/>
        <v>6</v>
      </c>
      <c r="D54" s="44">
        <v>1</v>
      </c>
      <c r="E54" s="44"/>
      <c r="F54" s="44"/>
      <c r="G54" s="44"/>
      <c r="H54" s="44"/>
      <c r="I54" s="32">
        <f t="shared" si="6"/>
        <v>6</v>
      </c>
      <c r="J54" s="44"/>
      <c r="K54" s="44"/>
      <c r="L54" s="44"/>
      <c r="M54" s="44"/>
      <c r="N54" s="44"/>
      <c r="O54" s="44"/>
      <c r="P54" s="44"/>
    </row>
    <row r="55" spans="1:16" s="42" customFormat="1" ht="16.5" customHeight="1">
      <c r="A55" s="44"/>
      <c r="C55" s="44"/>
      <c r="D55" s="44"/>
      <c r="E55" s="44"/>
      <c r="F55" s="44"/>
      <c r="G55" s="44"/>
      <c r="H55" s="44"/>
      <c r="I55" s="32"/>
      <c r="J55" s="44"/>
      <c r="K55" s="44"/>
      <c r="L55" s="44"/>
      <c r="M55" s="44"/>
      <c r="N55" s="44"/>
      <c r="O55" s="44"/>
      <c r="P55" s="44"/>
    </row>
    <row r="56" spans="1:16" s="42" customFormat="1" ht="16.5" customHeight="1">
      <c r="A56" s="44">
        <v>44</v>
      </c>
      <c r="B56" s="42" t="s">
        <v>1039</v>
      </c>
      <c r="C56" s="44">
        <f>D56*6</f>
        <v>6</v>
      </c>
      <c r="D56" s="44">
        <v>1</v>
      </c>
      <c r="E56" s="44"/>
      <c r="F56" s="44"/>
      <c r="G56" s="44"/>
      <c r="H56" s="44"/>
      <c r="I56" s="32">
        <f>C56-E56-F56-G56-H56</f>
        <v>6</v>
      </c>
      <c r="J56" s="44"/>
      <c r="K56" s="44"/>
      <c r="L56" s="44"/>
      <c r="M56" s="44"/>
      <c r="N56" s="44"/>
      <c r="O56" s="44"/>
      <c r="P56" s="44"/>
    </row>
    <row r="57" spans="1:16" s="42" customFormat="1" ht="16.5" customHeight="1">
      <c r="A57" s="44">
        <v>45</v>
      </c>
      <c r="B57" s="42" t="s">
        <v>1040</v>
      </c>
      <c r="C57" s="44">
        <f>D57*6</f>
        <v>12</v>
      </c>
      <c r="D57" s="44">
        <v>2</v>
      </c>
      <c r="E57" s="44">
        <v>2</v>
      </c>
      <c r="F57" s="44">
        <v>1</v>
      </c>
      <c r="G57" s="44">
        <v>2</v>
      </c>
      <c r="H57" s="44"/>
      <c r="I57" s="32">
        <f>C57-E57-F57-G57-H57</f>
        <v>7</v>
      </c>
      <c r="J57" s="44"/>
      <c r="K57" s="44"/>
      <c r="L57" s="44"/>
      <c r="M57" s="44"/>
      <c r="N57" s="44"/>
      <c r="O57" s="44"/>
      <c r="P57" s="44"/>
    </row>
    <row r="58" spans="1:16" s="42" customFormat="1" ht="16.5" customHeight="1">
      <c r="A58" s="44">
        <v>46</v>
      </c>
      <c r="B58" s="42" t="s">
        <v>1041</v>
      </c>
      <c r="C58" s="44">
        <f>D58*6</f>
        <v>24</v>
      </c>
      <c r="D58" s="44">
        <v>4</v>
      </c>
      <c r="E58" s="44">
        <v>4</v>
      </c>
      <c r="F58" s="44">
        <v>4</v>
      </c>
      <c r="G58" s="44">
        <v>1</v>
      </c>
      <c r="H58" s="44"/>
      <c r="I58" s="32">
        <f>C58-E58-F58-G58-H58</f>
        <v>15</v>
      </c>
      <c r="J58" s="44"/>
      <c r="K58" s="44"/>
      <c r="L58" s="44"/>
      <c r="M58" s="44"/>
      <c r="N58" s="44"/>
      <c r="O58" s="44"/>
      <c r="P58" s="44"/>
    </row>
    <row r="59" spans="1:16" s="42" customFormat="1" ht="16.5" customHeight="1">
      <c r="A59" s="44">
        <v>47</v>
      </c>
      <c r="B59" s="42" t="s">
        <v>1042</v>
      </c>
      <c r="C59" s="44">
        <f>D59*6</f>
        <v>12</v>
      </c>
      <c r="D59" s="44">
        <v>2</v>
      </c>
      <c r="E59" s="44"/>
      <c r="F59" s="44"/>
      <c r="G59" s="44"/>
      <c r="H59" s="44"/>
      <c r="I59" s="32">
        <f>C59-E59-F59-G59-H59</f>
        <v>12</v>
      </c>
      <c r="J59" s="44"/>
      <c r="K59" s="44"/>
      <c r="L59" s="44"/>
      <c r="M59" s="44"/>
      <c r="N59" s="44"/>
      <c r="O59" s="44"/>
      <c r="P59" s="44"/>
    </row>
    <row r="60" spans="1:16" s="42" customFormat="1" ht="16.5" customHeight="1">
      <c r="A60" s="44">
        <v>48</v>
      </c>
      <c r="B60" s="42" t="s">
        <v>1043</v>
      </c>
      <c r="C60" s="44">
        <f>D60*6</f>
        <v>6</v>
      </c>
      <c r="D60" s="44">
        <v>1</v>
      </c>
      <c r="E60" s="44"/>
      <c r="F60" s="44"/>
      <c r="G60" s="44"/>
      <c r="H60" s="44"/>
      <c r="I60" s="32">
        <f>C60-E60-F60-G60-H60</f>
        <v>6</v>
      </c>
      <c r="J60" s="44"/>
      <c r="K60" s="44"/>
      <c r="L60" s="44"/>
      <c r="M60" s="44"/>
      <c r="N60" s="44"/>
      <c r="O60" s="44"/>
      <c r="P60" s="44"/>
    </row>
    <row r="61" spans="1:16" s="42" customFormat="1" ht="16.5" customHeight="1">
      <c r="A61" s="44"/>
      <c r="C61" s="44"/>
      <c r="D61" s="44"/>
      <c r="E61" s="44"/>
      <c r="F61" s="44"/>
      <c r="G61" s="44"/>
      <c r="H61" s="44"/>
      <c r="I61" s="32"/>
      <c r="J61" s="44"/>
      <c r="K61" s="44"/>
      <c r="L61" s="44"/>
      <c r="M61" s="44"/>
      <c r="N61" s="44"/>
      <c r="O61" s="44"/>
      <c r="P61" s="44"/>
    </row>
    <row r="62" spans="1:16" s="42" customFormat="1" ht="16.5" customHeight="1">
      <c r="A62" s="44">
        <v>49</v>
      </c>
      <c r="B62" s="42" t="s">
        <v>1044</v>
      </c>
      <c r="C62" s="44">
        <f aca="true" t="shared" si="7" ref="C62:C73">D62*6</f>
        <v>24</v>
      </c>
      <c r="D62" s="44">
        <f>3+1</f>
        <v>4</v>
      </c>
      <c r="E62" s="44">
        <v>4</v>
      </c>
      <c r="F62" s="44">
        <v>4</v>
      </c>
      <c r="G62" s="44">
        <v>4</v>
      </c>
      <c r="H62" s="44"/>
      <c r="I62" s="32">
        <f aca="true" t="shared" si="8" ref="I62:I73">C62-E62-F62-G62-H62</f>
        <v>12</v>
      </c>
      <c r="J62" s="44"/>
      <c r="K62" s="44"/>
      <c r="L62" s="44"/>
      <c r="M62" s="44"/>
      <c r="N62" s="44"/>
      <c r="O62" s="44"/>
      <c r="P62" s="44"/>
    </row>
    <row r="63" spans="1:16" s="42" customFormat="1" ht="16.5" customHeight="1">
      <c r="A63" s="44">
        <v>50</v>
      </c>
      <c r="B63" s="42" t="s">
        <v>1045</v>
      </c>
      <c r="C63" s="44">
        <f t="shared" si="7"/>
        <v>6</v>
      </c>
      <c r="D63" s="44">
        <v>1</v>
      </c>
      <c r="E63" s="44">
        <v>1</v>
      </c>
      <c r="F63" s="44">
        <v>1</v>
      </c>
      <c r="G63" s="44">
        <v>1</v>
      </c>
      <c r="H63" s="44"/>
      <c r="I63" s="32">
        <f t="shared" si="8"/>
        <v>3</v>
      </c>
      <c r="J63" s="44"/>
      <c r="K63" s="44"/>
      <c r="L63" s="44"/>
      <c r="M63" s="44"/>
      <c r="N63" s="44"/>
      <c r="O63" s="44"/>
      <c r="P63" s="44"/>
    </row>
    <row r="64" spans="1:16" s="42" customFormat="1" ht="16.5" customHeight="1">
      <c r="A64" s="44">
        <v>51</v>
      </c>
      <c r="B64" s="42" t="s">
        <v>1046</v>
      </c>
      <c r="C64" s="44">
        <f t="shared" si="7"/>
        <v>6</v>
      </c>
      <c r="D64" s="44">
        <v>1</v>
      </c>
      <c r="E64" s="44">
        <v>1</v>
      </c>
      <c r="F64" s="44">
        <v>1</v>
      </c>
      <c r="G64" s="44">
        <v>1</v>
      </c>
      <c r="H64" s="44"/>
      <c r="I64" s="32">
        <f t="shared" si="8"/>
        <v>3</v>
      </c>
      <c r="J64" s="44"/>
      <c r="K64" s="44"/>
      <c r="L64" s="44"/>
      <c r="M64" s="44"/>
      <c r="N64" s="44"/>
      <c r="O64" s="44"/>
      <c r="P64" s="44"/>
    </row>
    <row r="65" spans="1:16" s="42" customFormat="1" ht="16.5" customHeight="1">
      <c r="A65" s="44">
        <v>52</v>
      </c>
      <c r="B65" s="42" t="s">
        <v>1047</v>
      </c>
      <c r="C65" s="44">
        <f t="shared" si="7"/>
        <v>6</v>
      </c>
      <c r="D65" s="44">
        <v>1</v>
      </c>
      <c r="E65" s="44"/>
      <c r="F65" s="44"/>
      <c r="G65" s="44"/>
      <c r="H65" s="44"/>
      <c r="I65" s="32">
        <f t="shared" si="8"/>
        <v>6</v>
      </c>
      <c r="J65" s="44"/>
      <c r="K65" s="44"/>
      <c r="L65" s="44"/>
      <c r="M65" s="44"/>
      <c r="N65" s="44"/>
      <c r="O65" s="44"/>
      <c r="P65" s="44"/>
    </row>
    <row r="66" spans="1:16" s="42" customFormat="1" ht="16.5" customHeight="1">
      <c r="A66" s="44">
        <v>53</v>
      </c>
      <c r="B66" s="42" t="s">
        <v>1048</v>
      </c>
      <c r="C66" s="44">
        <f t="shared" si="7"/>
        <v>12</v>
      </c>
      <c r="D66" s="44">
        <v>2</v>
      </c>
      <c r="E66" s="44"/>
      <c r="F66" s="44"/>
      <c r="G66" s="44"/>
      <c r="H66" s="44"/>
      <c r="I66" s="32">
        <f t="shared" si="8"/>
        <v>12</v>
      </c>
      <c r="J66" s="44"/>
      <c r="K66" s="44"/>
      <c r="L66" s="44"/>
      <c r="M66" s="44"/>
      <c r="N66" s="44"/>
      <c r="O66" s="44"/>
      <c r="P66" s="44"/>
    </row>
    <row r="67" spans="1:16" s="42" customFormat="1" ht="16.5" customHeight="1">
      <c r="A67" s="44">
        <v>54</v>
      </c>
      <c r="B67" s="42" t="s">
        <v>1049</v>
      </c>
      <c r="C67" s="44">
        <f t="shared" si="7"/>
        <v>6</v>
      </c>
      <c r="D67" s="44">
        <v>1</v>
      </c>
      <c r="E67" s="44"/>
      <c r="F67" s="44"/>
      <c r="G67" s="44">
        <v>1</v>
      </c>
      <c r="H67" s="44">
        <v>1</v>
      </c>
      <c r="I67" s="32">
        <f t="shared" si="8"/>
        <v>4</v>
      </c>
      <c r="J67" s="44"/>
      <c r="K67" s="44"/>
      <c r="L67" s="44"/>
      <c r="M67" s="44"/>
      <c r="N67" s="44"/>
      <c r="O67" s="44"/>
      <c r="P67" s="44"/>
    </row>
    <row r="68" spans="1:16" s="42" customFormat="1" ht="16.5" customHeight="1">
      <c r="A68" s="44">
        <v>55</v>
      </c>
      <c r="B68" s="42" t="s">
        <v>1050</v>
      </c>
      <c r="C68" s="44">
        <f t="shared" si="7"/>
        <v>84</v>
      </c>
      <c r="D68" s="44">
        <v>14</v>
      </c>
      <c r="E68" s="44">
        <v>14</v>
      </c>
      <c r="F68" s="44">
        <v>14</v>
      </c>
      <c r="G68" s="44"/>
      <c r="H68" s="44"/>
      <c r="I68" s="32">
        <f t="shared" si="8"/>
        <v>56</v>
      </c>
      <c r="J68" s="44"/>
      <c r="K68" s="44"/>
      <c r="L68" s="44"/>
      <c r="M68" s="44"/>
      <c r="N68" s="44"/>
      <c r="O68" s="44"/>
      <c r="P68" s="44"/>
    </row>
    <row r="69" spans="1:16" s="42" customFormat="1" ht="16.5" customHeight="1">
      <c r="A69" s="44">
        <v>56</v>
      </c>
      <c r="B69" s="42" t="s">
        <v>1051</v>
      </c>
      <c r="C69" s="44">
        <f t="shared" si="7"/>
        <v>90</v>
      </c>
      <c r="D69" s="44">
        <v>15</v>
      </c>
      <c r="E69" s="44">
        <v>15</v>
      </c>
      <c r="F69" s="44">
        <v>15</v>
      </c>
      <c r="G69" s="44">
        <v>15</v>
      </c>
      <c r="H69" s="44"/>
      <c r="I69" s="32">
        <f t="shared" si="8"/>
        <v>45</v>
      </c>
      <c r="J69" s="44"/>
      <c r="K69" s="44"/>
      <c r="L69" s="44"/>
      <c r="M69" s="44"/>
      <c r="N69" s="44"/>
      <c r="O69" s="44"/>
      <c r="P69" s="44"/>
    </row>
    <row r="70" spans="1:9" ht="12.75">
      <c r="A70" s="44">
        <v>57</v>
      </c>
      <c r="B70" s="27" t="s">
        <v>1052</v>
      </c>
      <c r="C70" s="44">
        <f t="shared" si="7"/>
        <v>6</v>
      </c>
      <c r="D70" s="32">
        <v>1</v>
      </c>
      <c r="G70" s="32">
        <v>1</v>
      </c>
      <c r="I70" s="32">
        <f t="shared" si="8"/>
        <v>5</v>
      </c>
    </row>
    <row r="71" spans="1:9" ht="12.75">
      <c r="A71" s="44">
        <v>58</v>
      </c>
      <c r="B71" s="27" t="s">
        <v>1053</v>
      </c>
      <c r="C71" s="44">
        <f t="shared" si="7"/>
        <v>6</v>
      </c>
      <c r="D71" s="32">
        <v>1</v>
      </c>
      <c r="G71" s="32">
        <v>1</v>
      </c>
      <c r="I71" s="32">
        <f t="shared" si="8"/>
        <v>5</v>
      </c>
    </row>
    <row r="72" spans="1:9" ht="12.75">
      <c r="A72" s="44">
        <v>59</v>
      </c>
      <c r="B72" s="27" t="s">
        <v>1054</v>
      </c>
      <c r="C72" s="44">
        <f t="shared" si="7"/>
        <v>12</v>
      </c>
      <c r="D72" s="32">
        <v>2</v>
      </c>
      <c r="E72" s="27">
        <v>2</v>
      </c>
      <c r="F72" s="32">
        <v>2</v>
      </c>
      <c r="G72" s="32">
        <v>1</v>
      </c>
      <c r="I72" s="32">
        <f t="shared" si="8"/>
        <v>7</v>
      </c>
    </row>
    <row r="73" spans="1:9" ht="12.75">
      <c r="A73" s="44">
        <v>60</v>
      </c>
      <c r="B73" s="27" t="s">
        <v>1055</v>
      </c>
      <c r="C73" s="44">
        <f t="shared" si="7"/>
        <v>6</v>
      </c>
      <c r="D73" s="32">
        <v>1</v>
      </c>
      <c r="I73" s="32">
        <f t="shared" si="8"/>
        <v>6</v>
      </c>
    </row>
    <row r="74" spans="1:16" s="42" customFormat="1" ht="12.75">
      <c r="A74" s="44"/>
      <c r="C74" s="44"/>
      <c r="D74" s="44"/>
      <c r="E74" s="44"/>
      <c r="F74" s="44"/>
      <c r="G74" s="44"/>
      <c r="H74" s="44"/>
      <c r="I74" s="32"/>
      <c r="J74" s="44"/>
      <c r="K74" s="44"/>
      <c r="L74" s="44"/>
      <c r="M74" s="44"/>
      <c r="N74" s="44"/>
      <c r="O74" s="44"/>
      <c r="P74" s="44"/>
    </row>
    <row r="75" spans="1:16" s="42" customFormat="1" ht="15.75">
      <c r="A75" s="44"/>
      <c r="B75" s="96" t="s">
        <v>1056</v>
      </c>
      <c r="C75" s="44"/>
      <c r="D75" s="44"/>
      <c r="E75" s="44"/>
      <c r="F75" s="44"/>
      <c r="G75" s="44"/>
      <c r="H75" s="44"/>
      <c r="I75" s="32"/>
      <c r="J75" s="44"/>
      <c r="K75" s="44"/>
      <c r="L75" s="44"/>
      <c r="M75" s="44"/>
      <c r="N75" s="44"/>
      <c r="O75" s="44"/>
      <c r="P75" s="44"/>
    </row>
    <row r="76" spans="1:16" s="42" customFormat="1" ht="12.75">
      <c r="A76" s="44">
        <v>61</v>
      </c>
      <c r="B76" s="42" t="s">
        <v>1057</v>
      </c>
      <c r="C76" s="44">
        <f aca="true" t="shared" si="9" ref="C76:C86">D76*6</f>
        <v>48</v>
      </c>
      <c r="D76" s="44">
        <v>8</v>
      </c>
      <c r="E76" s="44"/>
      <c r="F76" s="44"/>
      <c r="G76" s="44">
        <v>4</v>
      </c>
      <c r="H76" s="44"/>
      <c r="I76" s="32">
        <f aca="true" t="shared" si="10" ref="I76:I86">C76-E76-F76-G76-H76</f>
        <v>44</v>
      </c>
      <c r="J76" s="44"/>
      <c r="K76" s="44"/>
      <c r="L76" s="44"/>
      <c r="M76" s="44"/>
      <c r="N76" s="44"/>
      <c r="O76" s="44"/>
      <c r="P76" s="44"/>
    </row>
    <row r="77" spans="1:16" s="42" customFormat="1" ht="12.75">
      <c r="A77" s="44">
        <v>62</v>
      </c>
      <c r="B77" s="42" t="s">
        <v>1058</v>
      </c>
      <c r="C77" s="44">
        <f t="shared" si="9"/>
        <v>6</v>
      </c>
      <c r="D77" s="44">
        <v>1</v>
      </c>
      <c r="E77" s="44"/>
      <c r="F77" s="44"/>
      <c r="G77" s="44">
        <v>1</v>
      </c>
      <c r="H77" s="44"/>
      <c r="I77" s="32">
        <f t="shared" si="10"/>
        <v>5</v>
      </c>
      <c r="J77" s="44"/>
      <c r="K77" s="44"/>
      <c r="L77" s="44"/>
      <c r="M77" s="44"/>
      <c r="N77" s="44"/>
      <c r="O77" s="44"/>
      <c r="P77" s="44"/>
    </row>
    <row r="78" spans="1:16" s="42" customFormat="1" ht="12.75">
      <c r="A78" s="44">
        <v>63</v>
      </c>
      <c r="B78" s="42" t="s">
        <v>1059</v>
      </c>
      <c r="C78" s="44">
        <f t="shared" si="9"/>
        <v>6</v>
      </c>
      <c r="D78" s="44">
        <v>1</v>
      </c>
      <c r="E78" s="44"/>
      <c r="F78" s="44"/>
      <c r="G78" s="44">
        <v>1</v>
      </c>
      <c r="H78" s="44"/>
      <c r="I78" s="32">
        <f t="shared" si="10"/>
        <v>5</v>
      </c>
      <c r="J78" s="44"/>
      <c r="K78" s="44"/>
      <c r="L78" s="44"/>
      <c r="M78" s="44"/>
      <c r="N78" s="44"/>
      <c r="O78" s="44"/>
      <c r="P78" s="44"/>
    </row>
    <row r="79" spans="1:16" s="42" customFormat="1" ht="12.75">
      <c r="A79" s="44">
        <v>64</v>
      </c>
      <c r="B79" s="42" t="s">
        <v>1060</v>
      </c>
      <c r="C79" s="44">
        <f t="shared" si="9"/>
        <v>6</v>
      </c>
      <c r="D79" s="44">
        <v>1</v>
      </c>
      <c r="E79" s="44"/>
      <c r="F79" s="44"/>
      <c r="G79" s="44"/>
      <c r="H79" s="44"/>
      <c r="I79" s="32">
        <f t="shared" si="10"/>
        <v>6</v>
      </c>
      <c r="J79" s="44"/>
      <c r="K79" s="44"/>
      <c r="L79" s="44"/>
      <c r="M79" s="44"/>
      <c r="N79" s="44"/>
      <c r="O79" s="44"/>
      <c r="P79" s="44"/>
    </row>
    <row r="80" spans="1:16" s="42" customFormat="1" ht="12.75">
      <c r="A80" s="44">
        <v>65</v>
      </c>
      <c r="B80" s="42" t="s">
        <v>1061</v>
      </c>
      <c r="C80" s="44">
        <f t="shared" si="9"/>
        <v>6</v>
      </c>
      <c r="D80" s="44">
        <v>1</v>
      </c>
      <c r="E80" s="44"/>
      <c r="F80" s="44"/>
      <c r="G80" s="44"/>
      <c r="H80" s="44"/>
      <c r="I80" s="32">
        <f t="shared" si="10"/>
        <v>6</v>
      </c>
      <c r="J80" s="44"/>
      <c r="K80" s="44"/>
      <c r="L80" s="44"/>
      <c r="M80" s="44"/>
      <c r="N80" s="44"/>
      <c r="O80" s="44"/>
      <c r="P80" s="44"/>
    </row>
    <row r="81" spans="1:16" s="42" customFormat="1" ht="16.5" customHeight="1">
      <c r="A81" s="44">
        <v>66</v>
      </c>
      <c r="B81" s="42" t="s">
        <v>1062</v>
      </c>
      <c r="C81" s="44">
        <f t="shared" si="9"/>
        <v>24</v>
      </c>
      <c r="D81" s="44">
        <v>4</v>
      </c>
      <c r="E81" s="44">
        <v>4</v>
      </c>
      <c r="F81" s="44"/>
      <c r="G81" s="44"/>
      <c r="H81" s="44"/>
      <c r="I81" s="32">
        <f t="shared" si="10"/>
        <v>20</v>
      </c>
      <c r="J81" s="44"/>
      <c r="K81" s="44"/>
      <c r="L81" s="44"/>
      <c r="M81" s="44"/>
      <c r="N81" s="44"/>
      <c r="O81" s="44"/>
      <c r="P81" s="44"/>
    </row>
    <row r="82" spans="1:16" s="42" customFormat="1" ht="16.5" customHeight="1">
      <c r="A82" s="44">
        <v>67</v>
      </c>
      <c r="B82" s="42" t="s">
        <v>1063</v>
      </c>
      <c r="C82" s="44">
        <f t="shared" si="9"/>
        <v>42</v>
      </c>
      <c r="D82" s="44">
        <v>7</v>
      </c>
      <c r="E82" s="44">
        <v>7</v>
      </c>
      <c r="F82" s="44"/>
      <c r="G82" s="44"/>
      <c r="H82" s="44"/>
      <c r="I82" s="32">
        <f t="shared" si="10"/>
        <v>35</v>
      </c>
      <c r="J82" s="44"/>
      <c r="K82" s="44"/>
      <c r="L82" s="44"/>
      <c r="M82" s="44"/>
      <c r="N82" s="44"/>
      <c r="O82" s="44"/>
      <c r="P82" s="44"/>
    </row>
    <row r="83" spans="1:16" ht="12.75">
      <c r="A83" s="44">
        <v>68</v>
      </c>
      <c r="B83" s="42" t="s">
        <v>1064</v>
      </c>
      <c r="C83" s="44">
        <f t="shared" si="9"/>
        <v>12</v>
      </c>
      <c r="D83" s="32">
        <v>2</v>
      </c>
      <c r="E83" s="32">
        <v>2</v>
      </c>
      <c r="F83" s="32"/>
      <c r="G83" s="32"/>
      <c r="H83" s="32"/>
      <c r="I83" s="32">
        <f t="shared" si="10"/>
        <v>10</v>
      </c>
      <c r="J83" s="32"/>
      <c r="K83" s="32"/>
      <c r="L83" s="32"/>
      <c r="M83" s="32"/>
      <c r="N83" s="32"/>
      <c r="O83" s="32"/>
      <c r="P83" s="32"/>
    </row>
    <row r="84" spans="1:9" ht="12.75">
      <c r="A84" s="44">
        <v>69</v>
      </c>
      <c r="B84" s="42" t="s">
        <v>1065</v>
      </c>
      <c r="C84" s="44">
        <f t="shared" si="9"/>
        <v>6</v>
      </c>
      <c r="D84" s="32">
        <v>1</v>
      </c>
      <c r="E84" s="32">
        <v>1</v>
      </c>
      <c r="I84" s="32">
        <f t="shared" si="10"/>
        <v>5</v>
      </c>
    </row>
    <row r="85" spans="1:9" ht="12.75">
      <c r="A85" s="44">
        <v>70</v>
      </c>
      <c r="B85" s="42" t="s">
        <v>1066</v>
      </c>
      <c r="C85" s="44">
        <f t="shared" si="9"/>
        <v>60</v>
      </c>
      <c r="D85" s="32">
        <v>10</v>
      </c>
      <c r="E85" s="32">
        <v>10</v>
      </c>
      <c r="G85" s="32">
        <v>2</v>
      </c>
      <c r="I85" s="32">
        <f t="shared" si="10"/>
        <v>48</v>
      </c>
    </row>
    <row r="86" spans="1:9" ht="12.75">
      <c r="A86" s="44">
        <v>71</v>
      </c>
      <c r="B86" s="42" t="s">
        <v>1067</v>
      </c>
      <c r="C86" s="44">
        <f t="shared" si="9"/>
        <v>6</v>
      </c>
      <c r="D86" s="32">
        <v>1</v>
      </c>
      <c r="I86" s="32">
        <f t="shared" si="10"/>
        <v>6</v>
      </c>
    </row>
    <row r="87" ht="12.75">
      <c r="I87" s="32"/>
    </row>
    <row r="88" spans="2:9" ht="15.75">
      <c r="B88" s="97" t="s">
        <v>1068</v>
      </c>
      <c r="I88" s="32"/>
    </row>
    <row r="89" spans="1:9" ht="12.75">
      <c r="A89" s="32">
        <v>72</v>
      </c>
      <c r="B89" s="27" t="s">
        <v>1069</v>
      </c>
      <c r="C89" s="44">
        <f>D89*6</f>
        <v>78</v>
      </c>
      <c r="D89" s="32">
        <v>13</v>
      </c>
      <c r="E89" s="27">
        <v>13</v>
      </c>
      <c r="F89" s="32">
        <v>13</v>
      </c>
      <c r="G89" s="32">
        <v>10</v>
      </c>
      <c r="I89" s="32">
        <f>C89-E89-F89-G89-H89</f>
        <v>42</v>
      </c>
    </row>
    <row r="90" spans="1:9" ht="12.75">
      <c r="A90" s="32">
        <v>73</v>
      </c>
      <c r="B90" s="27" t="s">
        <v>1070</v>
      </c>
      <c r="C90" s="44">
        <f>D90*6</f>
        <v>108</v>
      </c>
      <c r="D90" s="32">
        <v>18</v>
      </c>
      <c r="E90" s="27">
        <v>18</v>
      </c>
      <c r="F90" s="32">
        <v>18</v>
      </c>
      <c r="G90" s="32">
        <v>10</v>
      </c>
      <c r="I90" s="32">
        <f>C90-E90-F90-G90-H90</f>
        <v>62</v>
      </c>
    </row>
    <row r="91" ht="12.75">
      <c r="I91" s="32"/>
    </row>
    <row r="92" spans="2:9" ht="12.75">
      <c r="B92" s="30" t="s">
        <v>1071</v>
      </c>
      <c r="I92" s="32"/>
    </row>
    <row r="93" spans="1:9" ht="12.75">
      <c r="A93" s="32">
        <v>74</v>
      </c>
      <c r="B93" s="27" t="s">
        <v>1072</v>
      </c>
      <c r="C93" s="44">
        <f aca="true" t="shared" si="11" ref="C93:C99">D93*6</f>
        <v>36</v>
      </c>
      <c r="D93" s="32">
        <v>6</v>
      </c>
      <c r="E93" s="32">
        <v>6</v>
      </c>
      <c r="I93" s="32">
        <f aca="true" t="shared" si="12" ref="I93:I99">C93-E93-F93-G93-H93</f>
        <v>30</v>
      </c>
    </row>
    <row r="94" spans="1:9" ht="12.75">
      <c r="A94" s="32">
        <v>75</v>
      </c>
      <c r="B94" s="27" t="s">
        <v>1073</v>
      </c>
      <c r="C94" s="44">
        <f t="shared" si="11"/>
        <v>42</v>
      </c>
      <c r="D94" s="32">
        <v>7</v>
      </c>
      <c r="E94" s="32"/>
      <c r="I94" s="32">
        <f t="shared" si="12"/>
        <v>42</v>
      </c>
    </row>
    <row r="95" spans="1:9" ht="12.75">
      <c r="A95" s="32">
        <v>76</v>
      </c>
      <c r="B95" s="27" t="s">
        <v>1074</v>
      </c>
      <c r="C95" s="44">
        <f t="shared" si="11"/>
        <v>36</v>
      </c>
      <c r="D95" s="32">
        <v>6</v>
      </c>
      <c r="E95" s="32">
        <v>6</v>
      </c>
      <c r="I95" s="32">
        <f t="shared" si="12"/>
        <v>30</v>
      </c>
    </row>
    <row r="96" spans="1:9" ht="12.75">
      <c r="A96" s="32">
        <v>77</v>
      </c>
      <c r="B96" s="27" t="s">
        <v>1075</v>
      </c>
      <c r="C96" s="44">
        <f t="shared" si="11"/>
        <v>36</v>
      </c>
      <c r="D96" s="32">
        <v>6</v>
      </c>
      <c r="E96" s="32">
        <v>6</v>
      </c>
      <c r="H96" s="32">
        <v>6</v>
      </c>
      <c r="I96" s="32">
        <f t="shared" si="12"/>
        <v>24</v>
      </c>
    </row>
    <row r="97" spans="1:9" ht="12.75">
      <c r="A97" s="32">
        <v>78</v>
      </c>
      <c r="B97" s="27" t="s">
        <v>1076</v>
      </c>
      <c r="C97" s="44">
        <f t="shared" si="11"/>
        <v>42</v>
      </c>
      <c r="D97" s="32">
        <v>7</v>
      </c>
      <c r="E97" s="32"/>
      <c r="H97" s="32"/>
      <c r="I97" s="32">
        <f t="shared" si="12"/>
        <v>42</v>
      </c>
    </row>
    <row r="98" spans="1:9" ht="12.75">
      <c r="A98" s="32">
        <v>79</v>
      </c>
      <c r="B98" s="27" t="s">
        <v>1077</v>
      </c>
      <c r="C98" s="44">
        <f t="shared" si="11"/>
        <v>36</v>
      </c>
      <c r="D98" s="32">
        <v>6</v>
      </c>
      <c r="E98" s="32"/>
      <c r="G98" s="32">
        <v>6</v>
      </c>
      <c r="H98" s="32"/>
      <c r="I98" s="32">
        <f t="shared" si="12"/>
        <v>30</v>
      </c>
    </row>
    <row r="99" spans="1:9" ht="12.75">
      <c r="A99" s="32">
        <v>80</v>
      </c>
      <c r="B99" s="27" t="s">
        <v>1078</v>
      </c>
      <c r="C99" s="44">
        <f t="shared" si="11"/>
        <v>66</v>
      </c>
      <c r="D99" s="32">
        <v>11</v>
      </c>
      <c r="E99" s="32"/>
      <c r="H99" s="32"/>
      <c r="I99" s="32">
        <f t="shared" si="12"/>
        <v>66</v>
      </c>
    </row>
    <row r="100" spans="2:9" ht="12.75">
      <c r="B100" s="30" t="s">
        <v>1079</v>
      </c>
      <c r="C100" s="44"/>
      <c r="E100" s="32"/>
      <c r="H100" s="32"/>
      <c r="I100" s="32"/>
    </row>
    <row r="101" spans="1:9" ht="12.75">
      <c r="A101" s="32">
        <v>81</v>
      </c>
      <c r="B101" s="27" t="s">
        <v>1076</v>
      </c>
      <c r="C101" s="44">
        <f aca="true" t="shared" si="13" ref="C101:C107">D101*6</f>
        <v>6</v>
      </c>
      <c r="D101" s="32">
        <v>1</v>
      </c>
      <c r="E101" s="32"/>
      <c r="H101" s="32"/>
      <c r="I101" s="32">
        <f aca="true" t="shared" si="14" ref="I101:I107">C101-E101-F101-G101-H101</f>
        <v>6</v>
      </c>
    </row>
    <row r="102" spans="1:9" ht="12.75">
      <c r="A102" s="32">
        <v>82</v>
      </c>
      <c r="B102" s="27" t="s">
        <v>1080</v>
      </c>
      <c r="C102" s="44">
        <f t="shared" si="13"/>
        <v>6</v>
      </c>
      <c r="D102" s="32">
        <v>1</v>
      </c>
      <c r="E102" s="32"/>
      <c r="H102" s="32"/>
      <c r="I102" s="32">
        <f t="shared" si="14"/>
        <v>6</v>
      </c>
    </row>
    <row r="103" spans="1:9" ht="12.75">
      <c r="A103" s="32">
        <v>83</v>
      </c>
      <c r="B103" s="27" t="s">
        <v>1081</v>
      </c>
      <c r="C103" s="44">
        <f t="shared" si="13"/>
        <v>6</v>
      </c>
      <c r="D103" s="32">
        <v>1</v>
      </c>
      <c r="E103" s="32">
        <v>1</v>
      </c>
      <c r="H103" s="32"/>
      <c r="I103" s="32">
        <f t="shared" si="14"/>
        <v>5</v>
      </c>
    </row>
    <row r="104" spans="1:9" ht="12.75">
      <c r="A104" s="32">
        <v>84</v>
      </c>
      <c r="B104" s="27" t="s">
        <v>1082</v>
      </c>
      <c r="C104" s="44">
        <f t="shared" si="13"/>
        <v>6</v>
      </c>
      <c r="D104" s="32">
        <v>1</v>
      </c>
      <c r="E104" s="32"/>
      <c r="H104" s="32"/>
      <c r="I104" s="32">
        <f t="shared" si="14"/>
        <v>6</v>
      </c>
    </row>
    <row r="105" spans="1:9" ht="12.75">
      <c r="A105" s="32">
        <v>85</v>
      </c>
      <c r="B105" s="27" t="s">
        <v>1083</v>
      </c>
      <c r="C105" s="44">
        <f t="shared" si="13"/>
        <v>6</v>
      </c>
      <c r="D105" s="32">
        <v>1</v>
      </c>
      <c r="H105" s="32"/>
      <c r="I105" s="32">
        <f t="shared" si="14"/>
        <v>6</v>
      </c>
    </row>
    <row r="106" spans="1:9" ht="12.75">
      <c r="A106" s="32">
        <v>86</v>
      </c>
      <c r="B106" s="27" t="s">
        <v>1084</v>
      </c>
      <c r="C106" s="44">
        <f t="shared" si="13"/>
        <v>6</v>
      </c>
      <c r="D106" s="32">
        <v>1</v>
      </c>
      <c r="G106" s="27">
        <v>1</v>
      </c>
      <c r="H106" s="32">
        <v>1</v>
      </c>
      <c r="I106" s="32">
        <f t="shared" si="14"/>
        <v>4</v>
      </c>
    </row>
    <row r="107" spans="1:9" ht="12.75">
      <c r="A107" s="32">
        <v>87</v>
      </c>
      <c r="B107" s="27" t="s">
        <v>1085</v>
      </c>
      <c r="C107" s="44">
        <f t="shared" si="13"/>
        <v>6</v>
      </c>
      <c r="D107" s="32">
        <v>1</v>
      </c>
      <c r="G107" s="27">
        <v>1</v>
      </c>
      <c r="H107" s="32"/>
      <c r="I107" s="32">
        <f t="shared" si="14"/>
        <v>5</v>
      </c>
    </row>
    <row r="108" spans="2:9" ht="12.75">
      <c r="B108" s="98" t="s">
        <v>1086</v>
      </c>
      <c r="H108" s="32"/>
      <c r="I108" s="32"/>
    </row>
    <row r="109" spans="1:9" ht="12.75">
      <c r="A109" s="32">
        <v>88</v>
      </c>
      <c r="B109" s="27" t="s">
        <v>1087</v>
      </c>
      <c r="C109" s="44">
        <f>D109*6</f>
        <v>60</v>
      </c>
      <c r="D109" s="32">
        <v>10</v>
      </c>
      <c r="G109" s="27">
        <v>10</v>
      </c>
      <c r="H109" s="32">
        <v>10</v>
      </c>
      <c r="I109" s="32">
        <f>C109-E109-F109-G109-H109</f>
        <v>40</v>
      </c>
    </row>
    <row r="110" spans="1:9" ht="12.75">
      <c r="A110" s="32">
        <v>89</v>
      </c>
      <c r="B110" s="27" t="s">
        <v>1088</v>
      </c>
      <c r="C110" s="44">
        <f>D110*6</f>
        <v>6</v>
      </c>
      <c r="D110" s="32">
        <v>1</v>
      </c>
      <c r="G110" s="27">
        <v>1</v>
      </c>
      <c r="H110" s="32">
        <v>1</v>
      </c>
      <c r="I110" s="32">
        <f>C110-E110-F110-G110-H110</f>
        <v>4</v>
      </c>
    </row>
    <row r="111" spans="1:9" ht="12.75">
      <c r="A111" s="32">
        <v>90</v>
      </c>
      <c r="B111" s="27" t="s">
        <v>1089</v>
      </c>
      <c r="C111" s="44">
        <f>D111*6</f>
        <v>66</v>
      </c>
      <c r="D111" s="32">
        <v>11</v>
      </c>
      <c r="I111" s="32">
        <f>C111-E111-F111-G111-H111</f>
        <v>66</v>
      </c>
    </row>
    <row r="112" spans="1:9" ht="12.75">
      <c r="A112" s="32">
        <v>91</v>
      </c>
      <c r="B112" s="27" t="s">
        <v>1090</v>
      </c>
      <c r="C112" s="44">
        <f>D112*6</f>
        <v>12</v>
      </c>
      <c r="D112" s="32">
        <v>2</v>
      </c>
      <c r="I112" s="32">
        <f>C112-E112-F112-G112-H112</f>
        <v>12</v>
      </c>
    </row>
    <row r="113" spans="3:9" ht="12.75">
      <c r="C113" s="44"/>
      <c r="I113" s="32"/>
    </row>
    <row r="114" spans="2:9" ht="12.75">
      <c r="B114" s="30" t="s">
        <v>1091</v>
      </c>
      <c r="I114" s="32"/>
    </row>
    <row r="115" ht="12.75">
      <c r="I115" s="32"/>
    </row>
    <row r="116" spans="1:9" ht="12.75">
      <c r="A116" s="32">
        <v>92</v>
      </c>
      <c r="B116" s="99" t="s">
        <v>1092</v>
      </c>
      <c r="C116" s="44">
        <f aca="true" t="shared" si="15" ref="C116:C155">D116*6</f>
        <v>12</v>
      </c>
      <c r="D116" s="32">
        <v>2</v>
      </c>
      <c r="I116" s="32">
        <f aca="true" t="shared" si="16" ref="I116:I155">C116-E116-F116-G116-H116</f>
        <v>12</v>
      </c>
    </row>
    <row r="117" spans="1:9" ht="12.75">
      <c r="A117" s="32">
        <v>93</v>
      </c>
      <c r="B117" s="27" t="s">
        <v>1093</v>
      </c>
      <c r="C117" s="44">
        <f t="shared" si="15"/>
        <v>234</v>
      </c>
      <c r="D117" s="32">
        <v>39</v>
      </c>
      <c r="I117" s="32">
        <f t="shared" si="16"/>
        <v>234</v>
      </c>
    </row>
    <row r="118" spans="1:9" ht="12.75">
      <c r="A118" s="32">
        <v>94</v>
      </c>
      <c r="B118" s="27" t="s">
        <v>1094</v>
      </c>
      <c r="C118" s="44">
        <f t="shared" si="15"/>
        <v>144</v>
      </c>
      <c r="D118" s="32">
        <v>24</v>
      </c>
      <c r="I118" s="32">
        <f t="shared" si="16"/>
        <v>144</v>
      </c>
    </row>
    <row r="119" spans="1:9" ht="12.75">
      <c r="A119" s="32">
        <v>95</v>
      </c>
      <c r="B119" s="99" t="s">
        <v>1095</v>
      </c>
      <c r="C119" s="44">
        <f t="shared" si="15"/>
        <v>6</v>
      </c>
      <c r="D119" s="32">
        <v>1</v>
      </c>
      <c r="I119" s="32">
        <f t="shared" si="16"/>
        <v>6</v>
      </c>
    </row>
    <row r="120" spans="1:9" ht="12.75">
      <c r="A120" s="32">
        <v>96</v>
      </c>
      <c r="B120" s="99" t="s">
        <v>1096</v>
      </c>
      <c r="C120" s="44">
        <f t="shared" si="15"/>
        <v>6</v>
      </c>
      <c r="D120" s="32">
        <v>1</v>
      </c>
      <c r="I120" s="32">
        <f t="shared" si="16"/>
        <v>6</v>
      </c>
    </row>
    <row r="121" spans="1:9" ht="12.75">
      <c r="A121" s="32">
        <v>97</v>
      </c>
      <c r="B121" s="99" t="s">
        <v>1097</v>
      </c>
      <c r="C121" s="44">
        <f t="shared" si="15"/>
        <v>54</v>
      </c>
      <c r="D121" s="32">
        <v>9</v>
      </c>
      <c r="G121" s="27">
        <v>2</v>
      </c>
      <c r="I121" s="32">
        <f t="shared" si="16"/>
        <v>52</v>
      </c>
    </row>
    <row r="122" spans="1:9" ht="12.75">
      <c r="A122" s="32">
        <v>98</v>
      </c>
      <c r="B122" s="99" t="s">
        <v>1098</v>
      </c>
      <c r="C122" s="44">
        <f t="shared" si="15"/>
        <v>12</v>
      </c>
      <c r="D122" s="32">
        <v>2</v>
      </c>
      <c r="I122" s="32">
        <f t="shared" si="16"/>
        <v>12</v>
      </c>
    </row>
    <row r="123" spans="1:9" ht="12.75">
      <c r="A123" s="32">
        <v>99</v>
      </c>
      <c r="B123" s="99" t="s">
        <v>1099</v>
      </c>
      <c r="C123" s="44">
        <f t="shared" si="15"/>
        <v>6</v>
      </c>
      <c r="D123" s="32">
        <v>1</v>
      </c>
      <c r="I123" s="32">
        <f t="shared" si="16"/>
        <v>6</v>
      </c>
    </row>
    <row r="124" spans="1:9" ht="12.75">
      <c r="A124" s="32">
        <v>100</v>
      </c>
      <c r="B124" s="99" t="s">
        <v>1100</v>
      </c>
      <c r="C124" s="44">
        <f t="shared" si="15"/>
        <v>12</v>
      </c>
      <c r="D124" s="32">
        <v>2</v>
      </c>
      <c r="I124" s="32">
        <f t="shared" si="16"/>
        <v>12</v>
      </c>
    </row>
    <row r="125" spans="1:9" ht="12.75">
      <c r="A125" s="32">
        <v>101</v>
      </c>
      <c r="B125" s="99" t="s">
        <v>1101</v>
      </c>
      <c r="C125" s="44">
        <f t="shared" si="15"/>
        <v>18</v>
      </c>
      <c r="D125" s="32">
        <v>3</v>
      </c>
      <c r="I125" s="32">
        <f t="shared" si="16"/>
        <v>18</v>
      </c>
    </row>
    <row r="126" spans="1:9" ht="12.75">
      <c r="A126" s="32">
        <v>102</v>
      </c>
      <c r="B126" s="100" t="s">
        <v>1102</v>
      </c>
      <c r="C126" s="44">
        <f t="shared" si="15"/>
        <v>6</v>
      </c>
      <c r="D126" s="44">
        <v>1</v>
      </c>
      <c r="E126" s="27">
        <v>1</v>
      </c>
      <c r="G126" s="27">
        <v>1</v>
      </c>
      <c r="H126" s="32">
        <v>1</v>
      </c>
      <c r="I126" s="32">
        <f t="shared" si="16"/>
        <v>3</v>
      </c>
    </row>
    <row r="127" spans="1:9" ht="12.75">
      <c r="A127" s="32">
        <v>103</v>
      </c>
      <c r="B127" s="99" t="s">
        <v>1103</v>
      </c>
      <c r="C127" s="44">
        <f t="shared" si="15"/>
        <v>6</v>
      </c>
      <c r="D127" s="32">
        <v>1</v>
      </c>
      <c r="E127" s="27">
        <v>1</v>
      </c>
      <c r="I127" s="32">
        <f t="shared" si="16"/>
        <v>5</v>
      </c>
    </row>
    <row r="128" spans="1:9" ht="12.75">
      <c r="A128" s="32">
        <v>104</v>
      </c>
      <c r="B128" s="99" t="s">
        <v>1104</v>
      </c>
      <c r="C128" s="44">
        <f t="shared" si="15"/>
        <v>12</v>
      </c>
      <c r="D128" s="32">
        <v>2</v>
      </c>
      <c r="I128" s="32">
        <f t="shared" si="16"/>
        <v>12</v>
      </c>
    </row>
    <row r="129" spans="1:9" ht="12.75">
      <c r="A129" s="32">
        <v>105</v>
      </c>
      <c r="B129" s="27" t="s">
        <v>1105</v>
      </c>
      <c r="C129" s="44">
        <f t="shared" si="15"/>
        <v>60</v>
      </c>
      <c r="D129" s="32">
        <v>10</v>
      </c>
      <c r="G129" s="27">
        <v>10</v>
      </c>
      <c r="I129" s="32">
        <f t="shared" si="16"/>
        <v>50</v>
      </c>
    </row>
    <row r="130" spans="1:9" ht="12.75">
      <c r="A130" s="32">
        <v>106</v>
      </c>
      <c r="B130" s="27" t="s">
        <v>1106</v>
      </c>
      <c r="C130" s="44">
        <f t="shared" si="15"/>
        <v>6</v>
      </c>
      <c r="D130" s="32">
        <v>1</v>
      </c>
      <c r="I130" s="32">
        <f t="shared" si="16"/>
        <v>6</v>
      </c>
    </row>
    <row r="131" spans="1:9" ht="12.75">
      <c r="A131" s="32">
        <v>107</v>
      </c>
      <c r="B131" s="27" t="s">
        <v>1107</v>
      </c>
      <c r="C131" s="44">
        <f t="shared" si="15"/>
        <v>6</v>
      </c>
      <c r="D131" s="32">
        <v>1</v>
      </c>
      <c r="I131" s="32">
        <f t="shared" si="16"/>
        <v>6</v>
      </c>
    </row>
    <row r="132" spans="1:9" ht="12.75">
      <c r="A132" s="32">
        <v>108</v>
      </c>
      <c r="B132" s="27" t="s">
        <v>1108</v>
      </c>
      <c r="C132" s="44">
        <f t="shared" si="15"/>
        <v>24</v>
      </c>
      <c r="D132" s="32">
        <v>4</v>
      </c>
      <c r="I132" s="32">
        <f t="shared" si="16"/>
        <v>24</v>
      </c>
    </row>
    <row r="133" spans="1:9" ht="12.75">
      <c r="A133" s="32">
        <v>109</v>
      </c>
      <c r="B133" s="99" t="s">
        <v>1109</v>
      </c>
      <c r="C133" s="44">
        <f t="shared" si="15"/>
        <v>168</v>
      </c>
      <c r="D133" s="32">
        <v>28</v>
      </c>
      <c r="G133" s="27">
        <v>28</v>
      </c>
      <c r="I133" s="32">
        <f t="shared" si="16"/>
        <v>140</v>
      </c>
    </row>
    <row r="134" spans="1:9" ht="12.75">
      <c r="A134" s="32">
        <v>110</v>
      </c>
      <c r="B134" s="99" t="s">
        <v>1110</v>
      </c>
      <c r="C134" s="44">
        <f t="shared" si="15"/>
        <v>150</v>
      </c>
      <c r="D134" s="32">
        <v>25</v>
      </c>
      <c r="G134" s="27">
        <v>25</v>
      </c>
      <c r="I134" s="32">
        <f t="shared" si="16"/>
        <v>125</v>
      </c>
    </row>
    <row r="135" spans="1:9" ht="12.75">
      <c r="A135" s="32">
        <v>111</v>
      </c>
      <c r="B135" s="27" t="s">
        <v>1111</v>
      </c>
      <c r="C135" s="44">
        <f t="shared" si="15"/>
        <v>6</v>
      </c>
      <c r="D135" s="32">
        <v>1</v>
      </c>
      <c r="I135" s="32">
        <f t="shared" si="16"/>
        <v>6</v>
      </c>
    </row>
    <row r="136" spans="1:9" ht="12.75">
      <c r="A136" s="32">
        <v>112</v>
      </c>
      <c r="B136" s="99" t="s">
        <v>1112</v>
      </c>
      <c r="C136" s="44">
        <f t="shared" si="15"/>
        <v>66</v>
      </c>
      <c r="D136" s="32">
        <v>11</v>
      </c>
      <c r="I136" s="32">
        <f t="shared" si="16"/>
        <v>66</v>
      </c>
    </row>
    <row r="137" spans="1:9" ht="12.75">
      <c r="A137" s="32">
        <v>113</v>
      </c>
      <c r="B137" s="99" t="s">
        <v>1113</v>
      </c>
      <c r="C137" s="44">
        <f t="shared" si="15"/>
        <v>6</v>
      </c>
      <c r="D137" s="32">
        <v>1</v>
      </c>
      <c r="E137" s="27">
        <v>1</v>
      </c>
      <c r="F137" s="32">
        <v>1</v>
      </c>
      <c r="I137" s="32">
        <f t="shared" si="16"/>
        <v>4</v>
      </c>
    </row>
    <row r="138" spans="1:9" ht="12.75">
      <c r="A138" s="32">
        <v>114</v>
      </c>
      <c r="B138" s="27" t="s">
        <v>1114</v>
      </c>
      <c r="C138" s="44">
        <f t="shared" si="15"/>
        <v>6</v>
      </c>
      <c r="D138" s="32">
        <v>1</v>
      </c>
      <c r="E138" s="27">
        <v>1</v>
      </c>
      <c r="I138" s="32">
        <f t="shared" si="16"/>
        <v>5</v>
      </c>
    </row>
    <row r="139" spans="1:9" ht="12.75">
      <c r="A139" s="32">
        <v>115</v>
      </c>
      <c r="B139" s="99" t="s">
        <v>1115</v>
      </c>
      <c r="C139" s="44">
        <f t="shared" si="15"/>
        <v>6</v>
      </c>
      <c r="D139" s="32">
        <v>1</v>
      </c>
      <c r="E139" s="27">
        <v>1</v>
      </c>
      <c r="F139" s="32">
        <v>1</v>
      </c>
      <c r="G139" s="32">
        <v>1</v>
      </c>
      <c r="H139" s="32">
        <v>1</v>
      </c>
      <c r="I139" s="32">
        <f t="shared" si="16"/>
        <v>2</v>
      </c>
    </row>
    <row r="140" spans="1:9" ht="12.75">
      <c r="A140" s="32">
        <v>116</v>
      </c>
      <c r="B140" s="99" t="s">
        <v>1116</v>
      </c>
      <c r="C140" s="44">
        <f t="shared" si="15"/>
        <v>12</v>
      </c>
      <c r="D140" s="32">
        <v>2</v>
      </c>
      <c r="E140" s="27">
        <v>2</v>
      </c>
      <c r="F140" s="32">
        <v>2</v>
      </c>
      <c r="G140" s="32">
        <v>2</v>
      </c>
      <c r="H140" s="32">
        <v>2</v>
      </c>
      <c r="I140" s="32">
        <f t="shared" si="16"/>
        <v>4</v>
      </c>
    </row>
    <row r="141" spans="1:9" ht="12.75">
      <c r="A141" s="32">
        <v>117</v>
      </c>
      <c r="B141" s="99" t="s">
        <v>1117</v>
      </c>
      <c r="C141" s="44">
        <f t="shared" si="15"/>
        <v>12</v>
      </c>
      <c r="D141" s="32">
        <v>2</v>
      </c>
      <c r="I141" s="32">
        <f t="shared" si="16"/>
        <v>12</v>
      </c>
    </row>
    <row r="142" spans="1:9" ht="12.75">
      <c r="A142" s="32">
        <v>118</v>
      </c>
      <c r="B142" s="99" t="s">
        <v>1118</v>
      </c>
      <c r="C142" s="44">
        <f t="shared" si="15"/>
        <v>24</v>
      </c>
      <c r="D142" s="32">
        <v>4</v>
      </c>
      <c r="E142" s="27">
        <v>4</v>
      </c>
      <c r="F142" s="32"/>
      <c r="I142" s="32">
        <f t="shared" si="16"/>
        <v>20</v>
      </c>
    </row>
    <row r="143" spans="1:9" ht="12.75">
      <c r="A143" s="32">
        <v>119</v>
      </c>
      <c r="B143" s="100" t="s">
        <v>1119</v>
      </c>
      <c r="C143" s="44">
        <f t="shared" si="15"/>
        <v>6</v>
      </c>
      <c r="D143" s="44">
        <v>1</v>
      </c>
      <c r="E143" s="27">
        <v>1</v>
      </c>
      <c r="G143" s="27">
        <v>1</v>
      </c>
      <c r="H143" s="32">
        <v>1</v>
      </c>
      <c r="I143" s="32">
        <f t="shared" si="16"/>
        <v>3</v>
      </c>
    </row>
    <row r="144" spans="1:9" ht="12.75">
      <c r="A144" s="32">
        <v>120</v>
      </c>
      <c r="B144" s="100" t="s">
        <v>1120</v>
      </c>
      <c r="C144" s="44">
        <f t="shared" si="15"/>
        <v>6</v>
      </c>
      <c r="D144" s="44">
        <v>1</v>
      </c>
      <c r="E144" s="27">
        <v>1</v>
      </c>
      <c r="F144" s="44">
        <v>1</v>
      </c>
      <c r="I144" s="32">
        <f t="shared" si="16"/>
        <v>4</v>
      </c>
    </row>
    <row r="145" spans="1:9" ht="12.75">
      <c r="A145" s="32">
        <v>121</v>
      </c>
      <c r="B145" s="100" t="s">
        <v>1121</v>
      </c>
      <c r="C145" s="44">
        <f t="shared" si="15"/>
        <v>6</v>
      </c>
      <c r="D145" s="44">
        <v>1</v>
      </c>
      <c r="E145" s="27">
        <v>1</v>
      </c>
      <c r="F145" s="32">
        <v>1</v>
      </c>
      <c r="I145" s="32">
        <f t="shared" si="16"/>
        <v>4</v>
      </c>
    </row>
    <row r="146" spans="1:9" ht="12.75">
      <c r="A146" s="32">
        <v>122</v>
      </c>
      <c r="B146" s="100" t="s">
        <v>1122</v>
      </c>
      <c r="C146" s="44">
        <f t="shared" si="15"/>
        <v>6</v>
      </c>
      <c r="D146" s="44">
        <v>1</v>
      </c>
      <c r="E146" s="27">
        <v>1</v>
      </c>
      <c r="F146" s="32">
        <v>1</v>
      </c>
      <c r="I146" s="32">
        <f t="shared" si="16"/>
        <v>4</v>
      </c>
    </row>
    <row r="147" spans="1:9" ht="12.75">
      <c r="A147" s="32">
        <v>123</v>
      </c>
      <c r="B147" s="100" t="s">
        <v>1123</v>
      </c>
      <c r="C147" s="44">
        <f t="shared" si="15"/>
        <v>6</v>
      </c>
      <c r="D147" s="44">
        <v>1</v>
      </c>
      <c r="E147" s="27">
        <v>1</v>
      </c>
      <c r="F147" s="32">
        <v>1</v>
      </c>
      <c r="I147" s="32">
        <f t="shared" si="16"/>
        <v>4</v>
      </c>
    </row>
    <row r="148" spans="1:9" ht="12.75">
      <c r="A148" s="32">
        <v>124</v>
      </c>
      <c r="B148" s="99" t="s">
        <v>1124</v>
      </c>
      <c r="C148" s="44">
        <f t="shared" si="15"/>
        <v>6</v>
      </c>
      <c r="D148" s="32">
        <v>1</v>
      </c>
      <c r="I148" s="32">
        <f t="shared" si="16"/>
        <v>6</v>
      </c>
    </row>
    <row r="149" spans="1:9" ht="12.75">
      <c r="A149" s="32">
        <v>125</v>
      </c>
      <c r="B149" s="99" t="s">
        <v>1125</v>
      </c>
      <c r="C149" s="44">
        <f t="shared" si="15"/>
        <v>18</v>
      </c>
      <c r="D149" s="32">
        <v>3</v>
      </c>
      <c r="I149" s="32">
        <f t="shared" si="16"/>
        <v>18</v>
      </c>
    </row>
    <row r="150" spans="1:9" ht="12.75">
      <c r="A150" s="32">
        <v>126</v>
      </c>
      <c r="B150" s="99" t="s">
        <v>1126</v>
      </c>
      <c r="C150" s="44">
        <f t="shared" si="15"/>
        <v>60</v>
      </c>
      <c r="D150" s="32">
        <v>10</v>
      </c>
      <c r="E150" s="27">
        <v>10</v>
      </c>
      <c r="F150" s="32">
        <v>10</v>
      </c>
      <c r="I150" s="32">
        <f t="shared" si="16"/>
        <v>40</v>
      </c>
    </row>
    <row r="151" spans="1:9" ht="12.75">
      <c r="A151" s="32">
        <v>127</v>
      </c>
      <c r="B151" s="99" t="s">
        <v>1127</v>
      </c>
      <c r="C151" s="44">
        <f t="shared" si="15"/>
        <v>18</v>
      </c>
      <c r="D151" s="32">
        <v>3</v>
      </c>
      <c r="E151" s="27">
        <v>3</v>
      </c>
      <c r="F151" s="32">
        <v>1</v>
      </c>
      <c r="G151" s="32">
        <v>3</v>
      </c>
      <c r="I151" s="32">
        <f t="shared" si="16"/>
        <v>11</v>
      </c>
    </row>
    <row r="152" spans="1:9" ht="12.75">
      <c r="A152" s="32">
        <v>128</v>
      </c>
      <c r="B152" s="99" t="s">
        <v>1128</v>
      </c>
      <c r="C152" s="44">
        <f t="shared" si="15"/>
        <v>12</v>
      </c>
      <c r="D152" s="32">
        <v>2</v>
      </c>
      <c r="E152" s="27">
        <v>2</v>
      </c>
      <c r="F152" s="32">
        <v>2</v>
      </c>
      <c r="I152" s="32">
        <f t="shared" si="16"/>
        <v>8</v>
      </c>
    </row>
    <row r="153" spans="1:9" ht="12.75">
      <c r="A153" s="32">
        <v>129</v>
      </c>
      <c r="B153" s="99" t="s">
        <v>1129</v>
      </c>
      <c r="C153" s="44">
        <f t="shared" si="15"/>
        <v>12</v>
      </c>
      <c r="D153" s="32">
        <v>2</v>
      </c>
      <c r="E153" s="27">
        <v>2</v>
      </c>
      <c r="F153" s="32">
        <v>2</v>
      </c>
      <c r="G153" s="32">
        <v>1</v>
      </c>
      <c r="I153" s="32">
        <f t="shared" si="16"/>
        <v>7</v>
      </c>
    </row>
    <row r="154" spans="1:9" ht="12.75">
      <c r="A154" s="32">
        <v>130</v>
      </c>
      <c r="B154" s="99" t="s">
        <v>1130</v>
      </c>
      <c r="C154" s="44">
        <f t="shared" si="15"/>
        <v>18</v>
      </c>
      <c r="D154" s="44">
        <v>3</v>
      </c>
      <c r="E154" s="27">
        <v>3</v>
      </c>
      <c r="F154" s="32">
        <v>3</v>
      </c>
      <c r="G154" s="32">
        <v>2</v>
      </c>
      <c r="H154" s="32">
        <v>3</v>
      </c>
      <c r="I154" s="32">
        <f t="shared" si="16"/>
        <v>7</v>
      </c>
    </row>
    <row r="155" spans="1:9" ht="12.75">
      <c r="A155" s="32">
        <v>131</v>
      </c>
      <c r="B155" s="99" t="s">
        <v>1131</v>
      </c>
      <c r="C155" s="44">
        <f t="shared" si="15"/>
        <v>18</v>
      </c>
      <c r="D155" s="44">
        <v>3</v>
      </c>
      <c r="E155" s="27">
        <v>3</v>
      </c>
      <c r="F155" s="32">
        <v>3</v>
      </c>
      <c r="I155" s="32">
        <f t="shared" si="16"/>
        <v>12</v>
      </c>
    </row>
    <row r="156" spans="4:9" ht="12.75">
      <c r="D156" s="44"/>
      <c r="I156" s="32"/>
    </row>
    <row r="157" spans="2:9" ht="12.75">
      <c r="B157" s="27" t="s">
        <v>1132</v>
      </c>
      <c r="I157" s="32"/>
    </row>
    <row r="158" spans="1:9" ht="12.75">
      <c r="A158" s="32">
        <v>132</v>
      </c>
      <c r="B158" s="27" t="s">
        <v>1133</v>
      </c>
      <c r="C158" s="32">
        <f>D158*6</f>
        <v>114</v>
      </c>
      <c r="D158" s="32">
        <v>19</v>
      </c>
      <c r="I158" s="32">
        <f>C158-E158-F158-G158-H158</f>
        <v>114</v>
      </c>
    </row>
    <row r="159" spans="1:9" ht="12.75">
      <c r="A159" s="32">
        <v>133</v>
      </c>
      <c r="B159" s="27" t="s">
        <v>1134</v>
      </c>
      <c r="C159" s="32">
        <f>D159*6</f>
        <v>108</v>
      </c>
      <c r="D159" s="32">
        <v>18</v>
      </c>
      <c r="I159" s="32">
        <f>C159-E159-F159-G159-H159</f>
        <v>108</v>
      </c>
    </row>
    <row r="160" spans="1:9" ht="12.75">
      <c r="A160" s="32">
        <v>134</v>
      </c>
      <c r="B160" s="27" t="s">
        <v>1135</v>
      </c>
      <c r="C160" s="32">
        <f>D160*6</f>
        <v>12</v>
      </c>
      <c r="D160" s="32">
        <v>2</v>
      </c>
      <c r="I160" s="32">
        <f>C160-E160-F160-G160-H160</f>
        <v>12</v>
      </c>
    </row>
    <row r="161" spans="1:9" ht="12.75">
      <c r="A161" s="32">
        <v>135</v>
      </c>
      <c r="B161" s="27" t="s">
        <v>1136</v>
      </c>
      <c r="C161" s="32">
        <f>D161*6</f>
        <v>36</v>
      </c>
      <c r="D161" s="32">
        <v>6</v>
      </c>
      <c r="E161" s="27">
        <v>3</v>
      </c>
      <c r="I161" s="32">
        <f>C161-E161-F161-G161-H161</f>
        <v>33</v>
      </c>
    </row>
    <row r="162" ht="12.75">
      <c r="I162" s="32"/>
    </row>
    <row r="163" spans="2:9" ht="12.75">
      <c r="B163" s="27" t="s">
        <v>1137</v>
      </c>
      <c r="I163" s="32"/>
    </row>
    <row r="164" spans="1:9" ht="12.75">
      <c r="A164" s="32">
        <v>136</v>
      </c>
      <c r="B164" s="27" t="s">
        <v>1138</v>
      </c>
      <c r="C164" s="32">
        <f aca="true" t="shared" si="17" ref="C164:C171">D164*6</f>
        <v>108</v>
      </c>
      <c r="D164" s="32">
        <v>18</v>
      </c>
      <c r="I164" s="32">
        <f aca="true" t="shared" si="18" ref="I164:I171">C164-E164-F164-G164-H164</f>
        <v>108</v>
      </c>
    </row>
    <row r="165" spans="1:9" ht="12.75">
      <c r="A165" s="32">
        <v>137</v>
      </c>
      <c r="B165" s="27" t="s">
        <v>1139</v>
      </c>
      <c r="C165" s="32">
        <f t="shared" si="17"/>
        <v>114</v>
      </c>
      <c r="D165" s="32">
        <v>19</v>
      </c>
      <c r="I165" s="32">
        <f t="shared" si="18"/>
        <v>114</v>
      </c>
    </row>
    <row r="166" spans="1:9" ht="12.75">
      <c r="A166" s="32">
        <v>138</v>
      </c>
      <c r="B166" s="27" t="s">
        <v>1140</v>
      </c>
      <c r="C166" s="32">
        <f t="shared" si="17"/>
        <v>108</v>
      </c>
      <c r="D166" s="32">
        <v>18</v>
      </c>
      <c r="I166" s="32">
        <f t="shared" si="18"/>
        <v>108</v>
      </c>
    </row>
    <row r="167" spans="1:9" ht="12.75">
      <c r="A167" s="32">
        <v>139</v>
      </c>
      <c r="B167" s="27" t="s">
        <v>1141</v>
      </c>
      <c r="C167" s="32">
        <f t="shared" si="17"/>
        <v>102</v>
      </c>
      <c r="D167" s="32">
        <v>17</v>
      </c>
      <c r="I167" s="32">
        <f t="shared" si="18"/>
        <v>102</v>
      </c>
    </row>
    <row r="168" spans="1:9" ht="12.75">
      <c r="A168" s="32">
        <v>140</v>
      </c>
      <c r="B168" s="27" t="s">
        <v>1142</v>
      </c>
      <c r="C168" s="32">
        <f t="shared" si="17"/>
        <v>108</v>
      </c>
      <c r="D168" s="32">
        <v>18</v>
      </c>
      <c r="I168" s="32">
        <f t="shared" si="18"/>
        <v>108</v>
      </c>
    </row>
    <row r="169" spans="1:9" ht="12.75">
      <c r="A169" s="32">
        <v>141</v>
      </c>
      <c r="B169" s="27" t="s">
        <v>1143</v>
      </c>
      <c r="C169" s="32">
        <f t="shared" si="17"/>
        <v>108</v>
      </c>
      <c r="D169" s="32">
        <v>18</v>
      </c>
      <c r="I169" s="32">
        <f t="shared" si="18"/>
        <v>108</v>
      </c>
    </row>
    <row r="170" spans="1:9" ht="12.75">
      <c r="A170" s="32">
        <v>142</v>
      </c>
      <c r="B170" s="27" t="s">
        <v>1144</v>
      </c>
      <c r="C170" s="32">
        <f t="shared" si="17"/>
        <v>84</v>
      </c>
      <c r="D170" s="32">
        <v>14</v>
      </c>
      <c r="I170" s="32">
        <f t="shared" si="18"/>
        <v>84</v>
      </c>
    </row>
    <row r="171" spans="1:9" ht="12.75">
      <c r="A171" s="32">
        <v>143</v>
      </c>
      <c r="B171" s="27" t="s">
        <v>1145</v>
      </c>
      <c r="C171" s="32">
        <f t="shared" si="17"/>
        <v>54</v>
      </c>
      <c r="D171" s="32">
        <v>9</v>
      </c>
      <c r="I171" s="32">
        <f t="shared" si="18"/>
        <v>54</v>
      </c>
    </row>
    <row r="172" ht="12.75">
      <c r="I172" s="32"/>
    </row>
    <row r="173" spans="1:9" ht="12.75">
      <c r="A173" s="32">
        <v>144</v>
      </c>
      <c r="B173" s="27" t="s">
        <v>1146</v>
      </c>
      <c r="C173" s="32">
        <f>D173*6</f>
        <v>144</v>
      </c>
      <c r="D173" s="44">
        <v>24</v>
      </c>
      <c r="E173" s="27">
        <v>16</v>
      </c>
      <c r="G173" s="27">
        <v>16</v>
      </c>
      <c r="H173" s="27">
        <v>21</v>
      </c>
      <c r="I173" s="32">
        <f>C173-E173-F173-G173-H173</f>
        <v>91</v>
      </c>
    </row>
    <row r="174" spans="1:9" ht="12.75">
      <c r="A174" s="32">
        <v>145</v>
      </c>
      <c r="B174" s="27" t="s">
        <v>1147</v>
      </c>
      <c r="C174" s="32">
        <f>D174*6</f>
        <v>24</v>
      </c>
      <c r="D174" s="44">
        <v>4</v>
      </c>
      <c r="E174" s="27">
        <v>1</v>
      </c>
      <c r="I174" s="32">
        <f>C174-E174-F174-G174-H174</f>
        <v>23</v>
      </c>
    </row>
    <row r="175" spans="1:9" ht="12.75">
      <c r="A175" s="32">
        <v>146</v>
      </c>
      <c r="B175" s="27" t="s">
        <v>1148</v>
      </c>
      <c r="C175" s="32">
        <f>D175*6</f>
        <v>6</v>
      </c>
      <c r="D175" s="44">
        <v>1</v>
      </c>
      <c r="E175" s="27">
        <v>1</v>
      </c>
      <c r="G175" s="27">
        <v>1</v>
      </c>
      <c r="H175" s="27">
        <v>1</v>
      </c>
      <c r="I175" s="32">
        <f>C175-E175-F175-G175-H175</f>
        <v>3</v>
      </c>
    </row>
    <row r="176" spans="1:9" ht="12.75">
      <c r="A176" s="32">
        <v>147</v>
      </c>
      <c r="B176" s="27" t="s">
        <v>1149</v>
      </c>
      <c r="C176" s="32">
        <f>D176*6</f>
        <v>6</v>
      </c>
      <c r="D176" s="44">
        <v>1</v>
      </c>
      <c r="I176" s="32">
        <f>C176-E176-F176-G176-H176</f>
        <v>6</v>
      </c>
    </row>
    <row r="177" spans="1:9" ht="12.75">
      <c r="A177" s="32">
        <v>148</v>
      </c>
      <c r="B177" s="27" t="s">
        <v>1150</v>
      </c>
      <c r="C177" s="32">
        <f>D177*6</f>
        <v>6</v>
      </c>
      <c r="D177" s="32">
        <v>1</v>
      </c>
      <c r="I177" s="32">
        <f>C177-E177-F177-G177-H177</f>
        <v>6</v>
      </c>
    </row>
    <row r="178" ht="12.75">
      <c r="I178" s="32"/>
    </row>
    <row r="179" spans="2:9" ht="12.75">
      <c r="B179" s="30" t="s">
        <v>1151</v>
      </c>
      <c r="I179" s="32"/>
    </row>
    <row r="180" spans="1:9" ht="12.75">
      <c r="A180" s="32">
        <v>149</v>
      </c>
      <c r="B180" s="27" t="s">
        <v>1152</v>
      </c>
      <c r="C180" s="32">
        <f>D180*6</f>
        <v>120</v>
      </c>
      <c r="D180" s="32">
        <v>20</v>
      </c>
      <c r="I180" s="32">
        <f>C180-E180-F180-G180-H180</f>
        <v>120</v>
      </c>
    </row>
    <row r="181" ht="12.75">
      <c r="I181" s="32"/>
    </row>
    <row r="182" spans="2:9" ht="12.75">
      <c r="B182" s="30" t="s">
        <v>1153</v>
      </c>
      <c r="I182" s="32"/>
    </row>
    <row r="183" spans="1:9" ht="12.75">
      <c r="A183" s="32">
        <v>150</v>
      </c>
      <c r="B183" s="27" t="s">
        <v>1154</v>
      </c>
      <c r="C183" s="32"/>
      <c r="I183" s="32"/>
    </row>
    <row r="184" spans="2:9" ht="12.75">
      <c r="B184" s="27" t="s">
        <v>1155</v>
      </c>
      <c r="C184" s="32">
        <v>96</v>
      </c>
      <c r="D184" s="32">
        <v>16</v>
      </c>
      <c r="E184" s="27">
        <v>3</v>
      </c>
      <c r="G184" s="27">
        <v>6</v>
      </c>
      <c r="I184" s="32">
        <f>C184-E184-F184-G184-H184</f>
        <v>87</v>
      </c>
    </row>
    <row r="185" spans="2:9" ht="12.75">
      <c r="B185" s="27" t="s">
        <v>1156</v>
      </c>
      <c r="C185" s="32">
        <v>18</v>
      </c>
      <c r="D185" s="32">
        <v>3</v>
      </c>
      <c r="E185" s="27">
        <v>3</v>
      </c>
      <c r="I185" s="32">
        <f>C185-E185-F185-G185-H185</f>
        <v>15</v>
      </c>
    </row>
    <row r="186" spans="2:9" ht="12.75">
      <c r="B186" s="27" t="s">
        <v>1157</v>
      </c>
      <c r="C186" s="32">
        <v>12</v>
      </c>
      <c r="D186" s="32">
        <v>2</v>
      </c>
      <c r="I186" s="32">
        <f>C186-E186-F186-G186-H186</f>
        <v>12</v>
      </c>
    </row>
    <row r="187" spans="2:9" ht="12.75">
      <c r="B187" s="27" t="s">
        <v>1158</v>
      </c>
      <c r="C187" s="32">
        <v>6</v>
      </c>
      <c r="D187" s="32">
        <v>1</v>
      </c>
      <c r="I187" s="32">
        <f>C187-E187-F187-G187-H187</f>
        <v>6</v>
      </c>
    </row>
    <row r="188" ht="12.75">
      <c r="I188" s="32"/>
    </row>
    <row r="189" spans="2:9" ht="12.75">
      <c r="B189" s="30" t="s">
        <v>1159</v>
      </c>
      <c r="I189" s="32"/>
    </row>
    <row r="190" spans="1:9" ht="12.75">
      <c r="A190" s="32">
        <v>151</v>
      </c>
      <c r="B190" s="27" t="s">
        <v>1160</v>
      </c>
      <c r="C190" s="32">
        <f>D190*6</f>
        <v>42</v>
      </c>
      <c r="D190" s="32">
        <v>7</v>
      </c>
      <c r="E190" s="27">
        <v>7</v>
      </c>
      <c r="G190" s="32">
        <v>2</v>
      </c>
      <c r="I190" s="32">
        <f>C190-E190-F190-G190-H190</f>
        <v>33</v>
      </c>
    </row>
    <row r="191" spans="1:9" ht="12.75">
      <c r="A191" s="32">
        <v>152</v>
      </c>
      <c r="B191" s="27" t="s">
        <v>1161</v>
      </c>
      <c r="C191" s="32">
        <f>D191*6</f>
        <v>12</v>
      </c>
      <c r="D191" s="32">
        <v>2</v>
      </c>
      <c r="E191" s="27">
        <v>2</v>
      </c>
      <c r="F191" s="32">
        <v>2</v>
      </c>
      <c r="G191" s="32">
        <v>2</v>
      </c>
      <c r="H191" s="32">
        <v>2</v>
      </c>
      <c r="I191" s="32">
        <f>C191-E191-F191-G191-H191</f>
        <v>4</v>
      </c>
    </row>
    <row r="192" ht="12.75">
      <c r="I192" s="32"/>
    </row>
    <row r="193" spans="1:9" ht="12.75">
      <c r="A193" s="32">
        <v>153</v>
      </c>
      <c r="B193" s="27" t="s">
        <v>1162</v>
      </c>
      <c r="C193" s="32">
        <f>D193*6</f>
        <v>432</v>
      </c>
      <c r="D193" s="32">
        <v>72</v>
      </c>
      <c r="I193" s="32">
        <f>C193-E193-F193-G193-H193</f>
        <v>432</v>
      </c>
    </row>
    <row r="194" spans="1:9" ht="12.75">
      <c r="A194" s="32">
        <v>154</v>
      </c>
      <c r="B194" s="27" t="s">
        <v>1163</v>
      </c>
      <c r="C194" s="32">
        <f>D194*6</f>
        <v>66</v>
      </c>
      <c r="D194" s="32">
        <v>11</v>
      </c>
      <c r="E194" s="27">
        <v>11</v>
      </c>
      <c r="F194" s="32">
        <v>11</v>
      </c>
      <c r="G194" s="32">
        <v>10</v>
      </c>
      <c r="H194" s="27">
        <v>11</v>
      </c>
      <c r="I194" s="32">
        <f>C194-E194-F194-G194-H194</f>
        <v>23</v>
      </c>
    </row>
    <row r="195" ht="12.75">
      <c r="I195" s="32"/>
    </row>
    <row r="196" spans="2:9" ht="12.75">
      <c r="B196" s="30" t="s">
        <v>1164</v>
      </c>
      <c r="I196" s="32"/>
    </row>
    <row r="197" spans="1:9" ht="12.75">
      <c r="A197" s="32">
        <v>155</v>
      </c>
      <c r="B197" s="27" t="s">
        <v>1165</v>
      </c>
      <c r="C197" s="32">
        <f>D197*6</f>
        <v>6</v>
      </c>
      <c r="D197" s="32">
        <v>1</v>
      </c>
      <c r="E197" s="27">
        <v>1</v>
      </c>
      <c r="F197" s="32">
        <v>1</v>
      </c>
      <c r="G197" s="32">
        <v>1</v>
      </c>
      <c r="I197" s="32">
        <f>C197-E197-F197-G197-H197</f>
        <v>3</v>
      </c>
    </row>
    <row r="198" spans="1:9" ht="12.75">
      <c r="A198" s="32">
        <v>156</v>
      </c>
      <c r="B198" s="27" t="s">
        <v>1166</v>
      </c>
      <c r="C198" s="32">
        <f>D198*6</f>
        <v>6</v>
      </c>
      <c r="D198" s="32">
        <v>1</v>
      </c>
      <c r="E198" s="27">
        <v>1</v>
      </c>
      <c r="F198" s="32">
        <v>1</v>
      </c>
      <c r="G198" s="32">
        <v>1</v>
      </c>
      <c r="I198" s="32">
        <f>C198-E198-F198-G198-H198</f>
        <v>3</v>
      </c>
    </row>
    <row r="199" spans="1:9" ht="12.75">
      <c r="A199" s="32">
        <v>157</v>
      </c>
      <c r="B199" s="27" t="s">
        <v>1167</v>
      </c>
      <c r="C199" s="32">
        <f>D199*6</f>
        <v>6</v>
      </c>
      <c r="D199" s="32">
        <v>1</v>
      </c>
      <c r="E199" s="27">
        <v>1</v>
      </c>
      <c r="F199" s="32">
        <v>1</v>
      </c>
      <c r="G199" s="32">
        <v>1</v>
      </c>
      <c r="I199" s="32">
        <f>C199-E199-F199-G199-H199</f>
        <v>3</v>
      </c>
    </row>
    <row r="200" spans="1:9" ht="12.75">
      <c r="A200" s="32">
        <v>158</v>
      </c>
      <c r="B200" s="27" t="s">
        <v>1168</v>
      </c>
      <c r="C200" s="32">
        <f>D200*6</f>
        <v>6</v>
      </c>
      <c r="D200" s="32">
        <v>1</v>
      </c>
      <c r="E200" s="27">
        <v>1</v>
      </c>
      <c r="F200" s="32">
        <v>1</v>
      </c>
      <c r="G200" s="32">
        <v>1</v>
      </c>
      <c r="I200" s="32">
        <f>C200-E200-F200-G200-H200</f>
        <v>3</v>
      </c>
    </row>
    <row r="201" spans="1:9" ht="12.75">
      <c r="A201" s="32">
        <v>159</v>
      </c>
      <c r="B201" s="27" t="s">
        <v>1169</v>
      </c>
      <c r="C201" s="32">
        <f>D201*6</f>
        <v>12</v>
      </c>
      <c r="D201" s="32">
        <v>2</v>
      </c>
      <c r="E201" s="27">
        <v>2</v>
      </c>
      <c r="F201" s="32">
        <v>2</v>
      </c>
      <c r="G201" s="32">
        <v>2</v>
      </c>
      <c r="I201" s="32">
        <f>C201-E201-F201-G201-H201</f>
        <v>6</v>
      </c>
    </row>
    <row r="202" ht="12.75">
      <c r="I202" s="32"/>
    </row>
    <row r="203" spans="2:9" ht="12.75">
      <c r="B203" s="27" t="s">
        <v>1170</v>
      </c>
      <c r="I203" s="32"/>
    </row>
    <row r="204" spans="1:9" ht="12.75">
      <c r="A204" s="32">
        <v>160</v>
      </c>
      <c r="B204" s="27" t="s">
        <v>1171</v>
      </c>
      <c r="C204" s="32">
        <f>D204*6</f>
        <v>1668</v>
      </c>
      <c r="D204" s="32">
        <f>270+8</f>
        <v>278</v>
      </c>
      <c r="I204" s="32">
        <f>C204-E204-F204-G204-H204</f>
        <v>1668</v>
      </c>
    </row>
    <row r="205" spans="1:9" ht="12.75">
      <c r="A205" s="32">
        <v>161</v>
      </c>
      <c r="B205" s="27" t="s">
        <v>1172</v>
      </c>
      <c r="C205" s="32">
        <f>D205*6</f>
        <v>24</v>
      </c>
      <c r="D205" s="32">
        <v>4</v>
      </c>
      <c r="I205" s="32">
        <f>C205-E205-F205-G205-H205</f>
        <v>24</v>
      </c>
    </row>
    <row r="206" spans="3:9" ht="12.75">
      <c r="C206" s="32"/>
      <c r="I206" s="32"/>
    </row>
    <row r="207" spans="2:9" ht="12.75">
      <c r="B207" s="30" t="s">
        <v>1173</v>
      </c>
      <c r="I207" s="32"/>
    </row>
    <row r="208" spans="1:9" ht="12.75">
      <c r="A208" s="32">
        <v>162</v>
      </c>
      <c r="B208" s="27" t="s">
        <v>1174</v>
      </c>
      <c r="C208" s="32">
        <f>D208*6</f>
        <v>6</v>
      </c>
      <c r="D208" s="32">
        <v>1</v>
      </c>
      <c r="E208" s="27">
        <v>1</v>
      </c>
      <c r="F208" s="32">
        <v>1</v>
      </c>
      <c r="G208" s="32">
        <v>1</v>
      </c>
      <c r="H208" s="32">
        <v>1</v>
      </c>
      <c r="I208" s="32">
        <f>C208-E208-F208-G208-H208</f>
        <v>2</v>
      </c>
    </row>
    <row r="210" ht="12.75">
      <c r="B210" s="30" t="s">
        <v>1175</v>
      </c>
    </row>
    <row r="211" spans="1:9" ht="12.75">
      <c r="A211" s="32">
        <v>163</v>
      </c>
      <c r="B211" s="27" t="s">
        <v>1176</v>
      </c>
      <c r="C211" s="32">
        <f>D211*6</f>
        <v>12</v>
      </c>
      <c r="D211" s="32">
        <v>2</v>
      </c>
      <c r="I211" s="32">
        <f>C211-E211-F211-G211-H211</f>
        <v>12</v>
      </c>
    </row>
    <row r="212" spans="1:9" ht="12.75">
      <c r="A212" s="32">
        <v>164</v>
      </c>
      <c r="B212" s="27" t="s">
        <v>1177</v>
      </c>
      <c r="C212" s="32">
        <f>D212*6</f>
        <v>6</v>
      </c>
      <c r="D212" s="32">
        <v>1</v>
      </c>
      <c r="I212" s="32">
        <f>C212-E212-F212-G212-H212</f>
        <v>6</v>
      </c>
    </row>
    <row r="213" spans="1:9" ht="12.75">
      <c r="A213" s="32">
        <v>165</v>
      </c>
      <c r="B213" s="27" t="s">
        <v>1178</v>
      </c>
      <c r="C213" s="32">
        <f>D213*6</f>
        <v>36</v>
      </c>
      <c r="D213" s="32">
        <v>6</v>
      </c>
      <c r="I213" s="32">
        <f>C213-E213-F213-G213-H213</f>
        <v>36</v>
      </c>
    </row>
    <row r="214" spans="1:9" ht="12.75">
      <c r="A214" s="32">
        <v>166</v>
      </c>
      <c r="B214" s="27" t="s">
        <v>1179</v>
      </c>
      <c r="C214" s="32">
        <f>D214*6</f>
        <v>18</v>
      </c>
      <c r="D214" s="87">
        <v>3</v>
      </c>
      <c r="E214" s="32">
        <v>3</v>
      </c>
      <c r="F214" s="32">
        <v>3</v>
      </c>
      <c r="I214" s="32">
        <f>C214-E214-F214-G214-H214</f>
        <v>12</v>
      </c>
    </row>
    <row r="215" spans="1:9" ht="12.75">
      <c r="A215" s="32">
        <v>167</v>
      </c>
      <c r="B215" s="27" t="s">
        <v>1180</v>
      </c>
      <c r="C215" s="32">
        <f>D215*6</f>
        <v>30</v>
      </c>
      <c r="D215" s="32">
        <v>5</v>
      </c>
      <c r="I215" s="32">
        <f>C215-E215-F215-G215-H215</f>
        <v>30</v>
      </c>
    </row>
    <row r="217" ht="12.75">
      <c r="B217" s="30" t="s">
        <v>1181</v>
      </c>
    </row>
    <row r="218" spans="1:9" ht="12.75">
      <c r="A218" s="32">
        <v>168</v>
      </c>
      <c r="B218" s="27" t="s">
        <v>1182</v>
      </c>
      <c r="C218" s="32">
        <v>5</v>
      </c>
      <c r="E218" s="32">
        <v>1</v>
      </c>
      <c r="F218" s="32"/>
      <c r="I218" s="32">
        <f>C218-E218-F218-G218-H218</f>
        <v>4</v>
      </c>
    </row>
    <row r="219" spans="3:6" ht="12.75">
      <c r="C219" s="32"/>
      <c r="E219" s="32"/>
      <c r="F219" s="32"/>
    </row>
    <row r="220" spans="2:6" ht="12.75">
      <c r="B220" s="30" t="s">
        <v>1183</v>
      </c>
      <c r="C220" s="32"/>
      <c r="E220" s="32"/>
      <c r="F220" s="32"/>
    </row>
    <row r="221" spans="1:9" ht="12.75">
      <c r="A221" s="32">
        <v>169</v>
      </c>
      <c r="B221" s="42" t="s">
        <v>1184</v>
      </c>
      <c r="C221" s="32">
        <v>5</v>
      </c>
      <c r="E221" s="32">
        <v>1</v>
      </c>
      <c r="F221" s="32"/>
      <c r="G221" s="27">
        <v>1</v>
      </c>
      <c r="I221" s="32">
        <f>C221-E221-F221-G221-H221</f>
        <v>3</v>
      </c>
    </row>
    <row r="222" ht="12.75">
      <c r="C222" s="32"/>
    </row>
    <row r="224" ht="18">
      <c r="B224" s="38"/>
    </row>
  </sheetData>
  <sheetProtection/>
  <printOptions gridLines="1" horizontalCentered="1"/>
  <pageMargins left="0.2362204724409449" right="0.2362204724409449" top="0.5118110236220472" bottom="0.2362204724409449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2017-07-21T10:43:33Z</dcterms:modified>
  <cp:category/>
  <cp:version/>
  <cp:contentType/>
  <cp:contentStatus/>
</cp:coreProperties>
</file>